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Boletín Volumen II Año 2019\boletín 2019 corregido\"/>
    </mc:Choice>
  </mc:AlternateContent>
  <bookViews>
    <workbookView xWindow="120" yWindow="432" windowWidth="15480" windowHeight="8436"/>
  </bookViews>
  <sheets>
    <sheet name="Cuadro 17" sheetId="46" r:id="rId1"/>
  </sheets>
  <definedNames>
    <definedName name="_xlnm.Print_Area" localSheetId="0">'Cuadro 17'!$A$1:$G$317</definedName>
  </definedNames>
  <calcPr calcId="152511"/>
</workbook>
</file>

<file path=xl/calcChain.xml><?xml version="1.0" encoding="utf-8"?>
<calcChain xmlns="http://schemas.openxmlformats.org/spreadsheetml/2006/main">
  <c r="E264" i="46" l="1"/>
  <c r="F264" i="46"/>
  <c r="F262" i="46" s="1"/>
  <c r="G264" i="46"/>
  <c r="G262" i="46" s="1"/>
  <c r="D262" i="46"/>
  <c r="E230" i="46" l="1"/>
  <c r="E217" i="46"/>
  <c r="F217" i="46"/>
  <c r="G217" i="46"/>
  <c r="E193" i="46"/>
  <c r="F193" i="46"/>
  <c r="F191" i="46" s="1"/>
  <c r="G193" i="46"/>
  <c r="G191" i="46" s="1"/>
  <c r="E191" i="46"/>
  <c r="E173" i="46"/>
  <c r="F173" i="46"/>
  <c r="F171" i="46" s="1"/>
  <c r="G173" i="46"/>
  <c r="G171" i="46" s="1"/>
  <c r="E171" i="46"/>
  <c r="E136" i="46"/>
  <c r="F136" i="46"/>
  <c r="G136" i="46"/>
  <c r="D136" i="46"/>
  <c r="G107" i="46" l="1"/>
  <c r="E85" i="46"/>
  <c r="B308" i="46" l="1"/>
  <c r="B307" i="46"/>
  <c r="B306" i="46"/>
  <c r="B305" i="46"/>
  <c r="B304" i="46"/>
  <c r="B302" i="46"/>
  <c r="B301" i="46"/>
  <c r="B300" i="46"/>
  <c r="B299" i="46"/>
  <c r="B298" i="46"/>
  <c r="G296" i="46"/>
  <c r="F296" i="46"/>
  <c r="F290" i="46" s="1"/>
  <c r="E296" i="46"/>
  <c r="D296" i="46"/>
  <c r="B294" i="46"/>
  <c r="G292" i="46"/>
  <c r="F292" i="46"/>
  <c r="E292" i="46"/>
  <c r="E290" i="46" s="1"/>
  <c r="D292" i="46"/>
  <c r="G290" i="46"/>
  <c r="B288" i="46"/>
  <c r="G286" i="46"/>
  <c r="F286" i="46"/>
  <c r="E286" i="46"/>
  <c r="D286" i="46"/>
  <c r="B286" i="46"/>
  <c r="B278" i="46"/>
  <c r="B277" i="46"/>
  <c r="B276" i="46"/>
  <c r="B275" i="46"/>
  <c r="B274" i="46"/>
  <c r="B272" i="46"/>
  <c r="B271" i="46"/>
  <c r="B270" i="46"/>
  <c r="G268" i="46"/>
  <c r="F268" i="46"/>
  <c r="E268" i="46"/>
  <c r="E262" i="46" s="1"/>
  <c r="D268" i="46"/>
  <c r="B266" i="46"/>
  <c r="D264" i="46"/>
  <c r="B264" i="46" s="1"/>
  <c r="B260" i="46"/>
  <c r="B259" i="46"/>
  <c r="B258" i="46"/>
  <c r="B257" i="46"/>
  <c r="B256" i="46"/>
  <c r="B255" i="46"/>
  <c r="B253" i="46"/>
  <c r="B252" i="46"/>
  <c r="B251" i="46"/>
  <c r="B250" i="46"/>
  <c r="G248" i="46"/>
  <c r="G246" i="46" s="1"/>
  <c r="F248" i="46"/>
  <c r="F246" i="46" s="1"/>
  <c r="E248" i="46"/>
  <c r="E246" i="46" s="1"/>
  <c r="D248" i="46"/>
  <c r="B244" i="46"/>
  <c r="B243" i="46"/>
  <c r="B242" i="46"/>
  <c r="B241" i="46"/>
  <c r="B240" i="46"/>
  <c r="B239" i="46"/>
  <c r="B238" i="46"/>
  <c r="B236" i="46"/>
  <c r="B235" i="46"/>
  <c r="B234" i="46"/>
  <c r="B233" i="46"/>
  <c r="B232" i="46"/>
  <c r="G230" i="46"/>
  <c r="G215" i="46" s="1"/>
  <c r="F230" i="46"/>
  <c r="B230" i="46" s="1"/>
  <c r="D230" i="46"/>
  <c r="B220" i="46"/>
  <c r="B219" i="46"/>
  <c r="D217" i="46"/>
  <c r="B217" i="46" s="1"/>
  <c r="F215" i="46"/>
  <c r="E215" i="46"/>
  <c r="B213" i="46"/>
  <c r="B212" i="46"/>
  <c r="B211" i="46"/>
  <c r="B210" i="46"/>
  <c r="B209" i="46"/>
  <c r="B208" i="46"/>
  <c r="B207" i="46"/>
  <c r="B205" i="46"/>
  <c r="B204" i="46"/>
  <c r="B203" i="46"/>
  <c r="B202" i="46"/>
  <c r="B201" i="46"/>
  <c r="G199" i="46"/>
  <c r="F199" i="46"/>
  <c r="E199" i="46"/>
  <c r="D199" i="46"/>
  <c r="B197" i="46"/>
  <c r="B196" i="46"/>
  <c r="B195" i="46"/>
  <c r="D193" i="46"/>
  <c r="D191" i="46" s="1"/>
  <c r="B189" i="46"/>
  <c r="B188" i="46"/>
  <c r="B187" i="46"/>
  <c r="B186" i="46"/>
  <c r="B185" i="46"/>
  <c r="B184" i="46"/>
  <c r="B182" i="46"/>
  <c r="B181" i="46"/>
  <c r="B180" i="46"/>
  <c r="B179" i="46"/>
  <c r="G177" i="46"/>
  <c r="F177" i="46"/>
  <c r="E177" i="46"/>
  <c r="D177" i="46"/>
  <c r="B175" i="46"/>
  <c r="D173" i="46"/>
  <c r="B163" i="46"/>
  <c r="B162" i="46"/>
  <c r="B161" i="46"/>
  <c r="B160" i="46"/>
  <c r="B159" i="46"/>
  <c r="B158" i="46"/>
  <c r="B156" i="46"/>
  <c r="B155" i="46"/>
  <c r="B154" i="46"/>
  <c r="B153" i="46"/>
  <c r="B152" i="46"/>
  <c r="G150" i="46"/>
  <c r="F150" i="46"/>
  <c r="F148" i="46" s="1"/>
  <c r="E150" i="46"/>
  <c r="E148" i="46" s="1"/>
  <c r="D150" i="46"/>
  <c r="D148" i="46" s="1"/>
  <c r="G148" i="46"/>
  <c r="B146" i="46"/>
  <c r="B145" i="46"/>
  <c r="B144" i="46"/>
  <c r="B143" i="46"/>
  <c r="B142" i="46"/>
  <c r="B140" i="46"/>
  <c r="G138" i="46"/>
  <c r="F138" i="46"/>
  <c r="E138" i="46"/>
  <c r="D138" i="46"/>
  <c r="B136" i="46" s="1"/>
  <c r="B138" i="46"/>
  <c r="B134" i="46"/>
  <c r="B133" i="46"/>
  <c r="B132" i="46"/>
  <c r="B131" i="46"/>
  <c r="B130" i="46"/>
  <c r="B129" i="46"/>
  <c r="B127" i="46"/>
  <c r="B126" i="46"/>
  <c r="B125" i="46"/>
  <c r="B124" i="46"/>
  <c r="B123" i="46"/>
  <c r="G121" i="46"/>
  <c r="F121" i="46"/>
  <c r="B121" i="46" s="1"/>
  <c r="E121" i="46"/>
  <c r="D121" i="46"/>
  <c r="B111" i="46"/>
  <c r="B110" i="46"/>
  <c r="B109" i="46"/>
  <c r="G105" i="46"/>
  <c r="F107" i="46"/>
  <c r="F105" i="46" s="1"/>
  <c r="E107" i="46"/>
  <c r="D107" i="46"/>
  <c r="D105" i="46" s="1"/>
  <c r="E105" i="46"/>
  <c r="B103" i="46"/>
  <c r="B102" i="46"/>
  <c r="B101" i="46"/>
  <c r="B100" i="46"/>
  <c r="B99" i="46"/>
  <c r="B98" i="46"/>
  <c r="B97" i="46"/>
  <c r="B95" i="46"/>
  <c r="B94" i="46"/>
  <c r="B93" i="46"/>
  <c r="B92" i="46"/>
  <c r="B91" i="46"/>
  <c r="G89" i="46"/>
  <c r="F89" i="46"/>
  <c r="E89" i="46"/>
  <c r="B89" i="46" s="1"/>
  <c r="D89" i="46"/>
  <c r="B87" i="46"/>
  <c r="G85" i="46"/>
  <c r="B85" i="46" s="1"/>
  <c r="F85" i="46"/>
  <c r="D85" i="46"/>
  <c r="D83" i="46" s="1"/>
  <c r="E83" i="46"/>
  <c r="B81" i="46"/>
  <c r="B80" i="46"/>
  <c r="B79" i="46"/>
  <c r="B78" i="46"/>
  <c r="B77" i="46"/>
  <c r="B76" i="46"/>
  <c r="B74" i="46"/>
  <c r="B73" i="46"/>
  <c r="B72" i="46"/>
  <c r="B71" i="46"/>
  <c r="B70" i="46"/>
  <c r="G68" i="46"/>
  <c r="F68" i="46"/>
  <c r="E68" i="46"/>
  <c r="D68" i="46"/>
  <c r="B66" i="46"/>
  <c r="G64" i="46"/>
  <c r="F64" i="46"/>
  <c r="F62" i="46" s="1"/>
  <c r="E64" i="46"/>
  <c r="E62" i="46" s="1"/>
  <c r="D64" i="46"/>
  <c r="B54" i="46"/>
  <c r="B53" i="46"/>
  <c r="B52" i="46"/>
  <c r="B51" i="46"/>
  <c r="B50" i="46"/>
  <c r="B49" i="46"/>
  <c r="B48" i="46"/>
  <c r="B46" i="46"/>
  <c r="B45" i="46"/>
  <c r="B44" i="46"/>
  <c r="B43" i="46"/>
  <c r="B42" i="46"/>
  <c r="G40" i="46"/>
  <c r="G33" i="46" s="1"/>
  <c r="F40" i="46"/>
  <c r="E40" i="46"/>
  <c r="D40" i="46"/>
  <c r="B38" i="46"/>
  <c r="B37" i="46"/>
  <c r="G35" i="46"/>
  <c r="F35" i="46"/>
  <c r="F33" i="46" s="1"/>
  <c r="E35" i="46"/>
  <c r="E33" i="46" s="1"/>
  <c r="D35" i="46"/>
  <c r="D33" i="46"/>
  <c r="B31" i="46"/>
  <c r="B30" i="46"/>
  <c r="B29" i="46"/>
  <c r="B28" i="46"/>
  <c r="B27" i="46"/>
  <c r="B26" i="46"/>
  <c r="B25" i="46"/>
  <c r="B24" i="46"/>
  <c r="B22" i="46"/>
  <c r="B21" i="46"/>
  <c r="B20" i="46"/>
  <c r="B19" i="46"/>
  <c r="B18" i="46"/>
  <c r="G16" i="46"/>
  <c r="F16" i="46"/>
  <c r="E16" i="46"/>
  <c r="D16" i="46"/>
  <c r="B16" i="46" s="1"/>
  <c r="B14" i="46"/>
  <c r="B13" i="46"/>
  <c r="B12" i="46"/>
  <c r="G10" i="46"/>
  <c r="G8" i="46" s="1"/>
  <c r="F10" i="46"/>
  <c r="E10" i="46"/>
  <c r="E8" i="46" s="1"/>
  <c r="D10" i="46"/>
  <c r="F8" i="46"/>
  <c r="G83" i="46" l="1"/>
  <c r="B107" i="46"/>
  <c r="B268" i="46"/>
  <c r="C268" i="46" s="1"/>
  <c r="B35" i="46"/>
  <c r="B296" i="46"/>
  <c r="B199" i="46"/>
  <c r="C126" i="46"/>
  <c r="C189" i="46"/>
  <c r="C264" i="46"/>
  <c r="C53" i="46"/>
  <c r="C16" i="46"/>
  <c r="C35" i="46"/>
  <c r="C99" i="46"/>
  <c r="C103" i="46"/>
  <c r="C72" i="46"/>
  <c r="C121" i="46"/>
  <c r="C22" i="46"/>
  <c r="C199" i="46"/>
  <c r="C132" i="46"/>
  <c r="C138" i="46"/>
  <c r="C153" i="46"/>
  <c r="C186" i="46"/>
  <c r="C197" i="46"/>
  <c r="C230" i="46"/>
  <c r="C241" i="46"/>
  <c r="C270" i="46"/>
  <c r="C300" i="46"/>
  <c r="C305" i="46"/>
  <c r="B10" i="46"/>
  <c r="C10" i="46" s="1"/>
  <c r="D8" i="46"/>
  <c r="B8" i="46" s="1"/>
  <c r="C136" i="46" s="1"/>
  <c r="C12" i="46"/>
  <c r="C20" i="46"/>
  <c r="C29" i="46"/>
  <c r="B40" i="46"/>
  <c r="C40" i="46" s="1"/>
  <c r="C42" i="46"/>
  <c r="C51" i="46"/>
  <c r="B68" i="46"/>
  <c r="C68" i="46" s="1"/>
  <c r="C70" i="46"/>
  <c r="C79" i="46"/>
  <c r="C87" i="46"/>
  <c r="C98" i="46"/>
  <c r="C111" i="46"/>
  <c r="C130" i="46"/>
  <c r="C146" i="46"/>
  <c r="B150" i="46"/>
  <c r="C150" i="46" s="1"/>
  <c r="C160" i="46"/>
  <c r="B177" i="46"/>
  <c r="C177" i="46" s="1"/>
  <c r="C184" i="46"/>
  <c r="B193" i="46"/>
  <c r="C193" i="46" s="1"/>
  <c r="C195" i="46"/>
  <c r="C203" i="46"/>
  <c r="C212" i="46"/>
  <c r="C239" i="46"/>
  <c r="B248" i="46"/>
  <c r="C248" i="46" s="1"/>
  <c r="C250" i="46"/>
  <c r="C259" i="46"/>
  <c r="C271" i="46"/>
  <c r="C276" i="46"/>
  <c r="C288" i="46"/>
  <c r="B292" i="46"/>
  <c r="C292" i="46" s="1"/>
  <c r="D290" i="46"/>
  <c r="B290" i="46" s="1"/>
  <c r="C290" i="46" s="1"/>
  <c r="C294" i="46"/>
  <c r="C301" i="46"/>
  <c r="C306" i="46"/>
  <c r="C123" i="46"/>
  <c r="B33" i="46"/>
  <c r="C33" i="46" s="1"/>
  <c r="C127" i="46"/>
  <c r="C201" i="46"/>
  <c r="C210" i="46"/>
  <c r="C219" i="46"/>
  <c r="C236" i="46"/>
  <c r="C257" i="46"/>
  <c r="C272" i="46"/>
  <c r="C277" i="46"/>
  <c r="C296" i="46"/>
  <c r="C298" i="46"/>
  <c r="C302" i="46"/>
  <c r="C307" i="46"/>
  <c r="C91" i="46"/>
  <c r="C18" i="46"/>
  <c r="C27" i="46"/>
  <c r="C49" i="46"/>
  <c r="G62" i="46"/>
  <c r="C77" i="46"/>
  <c r="B83" i="46"/>
  <c r="C83" i="46" s="1"/>
  <c r="C95" i="46"/>
  <c r="B105" i="46"/>
  <c r="C105" i="46" s="1"/>
  <c r="C109" i="46"/>
  <c r="C144" i="46"/>
  <c r="C158" i="46"/>
  <c r="C181" i="46"/>
  <c r="B191" i="46"/>
  <c r="C191" i="46" s="1"/>
  <c r="C25" i="46"/>
  <c r="C38" i="46"/>
  <c r="C46" i="46"/>
  <c r="B64" i="46"/>
  <c r="C64" i="46" s="1"/>
  <c r="D62" i="46"/>
  <c r="B62" i="46" s="1"/>
  <c r="C62" i="46" s="1"/>
  <c r="C66" i="46"/>
  <c r="C74" i="46"/>
  <c r="F83" i="46"/>
  <c r="C93" i="46"/>
  <c r="C102" i="46"/>
  <c r="C125" i="46"/>
  <c r="C134" i="46"/>
  <c r="C142" i="46"/>
  <c r="B148" i="46"/>
  <c r="C148" i="46" s="1"/>
  <c r="C155" i="46"/>
  <c r="B173" i="46"/>
  <c r="C173" i="46" s="1"/>
  <c r="D171" i="46"/>
  <c r="B171" i="46" s="1"/>
  <c r="C171" i="46" s="1"/>
  <c r="C179" i="46"/>
  <c r="C188" i="46"/>
  <c r="C208" i="46"/>
  <c r="C220" i="46"/>
  <c r="C234" i="46"/>
  <c r="C243" i="46"/>
  <c r="C255" i="46"/>
  <c r="C266" i="46"/>
  <c r="C274" i="46"/>
  <c r="C278" i="46"/>
  <c r="C299" i="46"/>
  <c r="C304" i="46"/>
  <c r="C308" i="46"/>
  <c r="D215" i="46"/>
  <c r="B215" i="46" s="1"/>
  <c r="C215" i="46" s="1"/>
  <c r="D246" i="46"/>
  <c r="B246" i="46" s="1"/>
  <c r="C246" i="46" s="1"/>
  <c r="B262" i="46"/>
  <c r="C262" i="46" s="1"/>
  <c r="C180" i="46" l="1"/>
  <c r="C275" i="46"/>
  <c r="C232" i="46"/>
  <c r="C175" i="46"/>
  <c r="C81" i="46"/>
  <c r="C107" i="46"/>
  <c r="C94" i="46"/>
  <c r="C31" i="46"/>
  <c r="C260" i="46"/>
  <c r="C251" i="46"/>
  <c r="C240" i="46"/>
  <c r="C213" i="46"/>
  <c r="C204" i="46"/>
  <c r="C196" i="46"/>
  <c r="C161" i="46"/>
  <c r="C152" i="46"/>
  <c r="C80" i="46"/>
  <c r="C71" i="46"/>
  <c r="C52" i="46"/>
  <c r="C43" i="46"/>
  <c r="C30" i="46"/>
  <c r="C21" i="46"/>
  <c r="C13" i="46"/>
  <c r="C207" i="46"/>
  <c r="C163" i="46"/>
  <c r="C154" i="46"/>
  <c r="C140" i="46"/>
  <c r="C133" i="46"/>
  <c r="C124" i="46"/>
  <c r="C92" i="46"/>
  <c r="C54" i="46"/>
  <c r="C37" i="46"/>
  <c r="C24" i="46"/>
  <c r="C97" i="46"/>
  <c r="C253" i="46"/>
  <c r="C242" i="46"/>
  <c r="C233" i="46"/>
  <c r="C217" i="46"/>
  <c r="C187" i="46"/>
  <c r="C101" i="46"/>
  <c r="C73" i="46"/>
  <c r="C45" i="46"/>
  <c r="C256" i="46"/>
  <c r="C244" i="46"/>
  <c r="C235" i="46"/>
  <c r="C209" i="46"/>
  <c r="C156" i="46"/>
  <c r="C143" i="46"/>
  <c r="C76" i="46"/>
  <c r="C48" i="46"/>
  <c r="C26" i="46"/>
  <c r="C258" i="46"/>
  <c r="C238" i="46"/>
  <c r="C211" i="46"/>
  <c r="C202" i="46"/>
  <c r="C182" i="46"/>
  <c r="C159" i="46"/>
  <c r="C145" i="46"/>
  <c r="C129" i="46"/>
  <c r="C110" i="46"/>
  <c r="C78" i="46"/>
  <c r="C50" i="46"/>
  <c r="C28" i="46"/>
  <c r="C19" i="46"/>
  <c r="C286" i="46"/>
  <c r="C252" i="46"/>
  <c r="C205" i="46"/>
  <c r="C162" i="46"/>
  <c r="C100" i="46"/>
  <c r="C131" i="46"/>
  <c r="C44" i="46"/>
  <c r="C89" i="46"/>
  <c r="C14" i="46"/>
  <c r="C185" i="46"/>
  <c r="C85" i="46"/>
  <c r="C8" i="46" l="1"/>
</calcChain>
</file>

<file path=xl/sharedStrings.xml><?xml version="1.0" encoding="utf-8"?>
<sst xmlns="http://schemas.openxmlformats.org/spreadsheetml/2006/main" count="276" uniqueCount="54">
  <si>
    <t>Defunciones fetales</t>
  </si>
  <si>
    <t>Total</t>
  </si>
  <si>
    <t>Unida</t>
  </si>
  <si>
    <t>Casada</t>
  </si>
  <si>
    <t>-</t>
  </si>
  <si>
    <t xml:space="preserve">Soltera </t>
  </si>
  <si>
    <t>NOTA:  Excluye los grupos de edad en los cuales no se registró información.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</si>
  <si>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</si>
  <si>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Estado civil/conyugal de la mujer </t>
  </si>
  <si>
    <t>Porcentaje</t>
  </si>
  <si>
    <t>Otro (1)</t>
  </si>
  <si>
    <t>(1) Se refiere al estado civil/conyugal: separada de unión, separada de matrimonio y viuda.</t>
  </si>
  <si>
    <t>.. Dato no aplicable al grupo o categoría</t>
  </si>
  <si>
    <t xml:space="preserve"> -  Cantidad nula o cero.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</si>
  <si>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</si>
  <si>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</si>
  <si>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</si>
  <si>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</si>
  <si>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</si>
  <si>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</si>
  <si>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</si>
  <si>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</si>
  <si>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</si>
  <si>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</si>
  <si>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</si>
  <si>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</si>
  <si>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</si>
  <si>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</si>
  <si>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</si>
  <si>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</si>
  <si>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</si>
  <si>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</si>
  <si>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</si>
  <si>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</si>
  <si>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</si>
  <si>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</si>
  <si>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</si>
  <si>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</si>
  <si>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</si>
  <si>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</si>
  <si>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</si>
  <si>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</si>
  <si>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</si>
  <si>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</si>
  <si>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</si>
  <si>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Cuadro 17.  DEFUNCIONES FETALES EN LA REPÚBLICA, POR ESTADO CIVIL/CONYUGAL, SEGÚN PROVINCIA,</t>
  </si>
  <si>
    <t>TOTAL</t>
  </si>
  <si>
    <t xml:space="preserve">Chiriquí: (Continuación) </t>
  </si>
  <si>
    <t>Fuente: Los datos publicados corresponden a información recopilada con base en los registros administrativos de las instalaciones</t>
  </si>
  <si>
    <t>Panamá Oeste</t>
  </si>
  <si>
    <t>Panamá Oeste: (Continuación)</t>
  </si>
  <si>
    <t xml:space="preserve"> COMARCA INDÍGENA DE RESIDENCIA Y EDAD DE LA MUJER:  AÑO 2019</t>
  </si>
  <si>
    <t xml:space="preserve"> </t>
  </si>
  <si>
    <t xml:space="preserve">             de salud pública  (MINSA y CSS) y clínicas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</si>
</sst>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16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/>
    <xf numFmtId="49" fontId="4" fillId="0" borderId="0" xfId="8" applyNumberFormat="1" applyFont="1"/>
    <xf numFmtId="164" fontId="7" fillId="0" borderId="8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4" fontId="10" fillId="0" borderId="0" xfId="2" applyNumberFormat="1" applyFont="1"/>
    <xf numFmtId="164" fontId="8" fillId="0" borderId="0" xfId="2" applyNumberFormat="1" applyFont="1"/>
    <xf numFmtId="164" fontId="8" fillId="0" borderId="0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10" fillId="0" borderId="0" xfId="2" applyNumberFormat="1" applyFont="1" applyBorder="1"/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64" fontId="5" fillId="0" borderId="1" xfId="2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5" fillId="0" borderId="1" xfId="1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4" fillId="0" borderId="1" xfId="2" applyNumberFormat="1" applyFont="1" applyFill="1" applyBorder="1" applyAlignment="1">
      <alignment horizontal="right"/>
    </xf>
    <xf numFmtId="166" fontId="4" fillId="0" borderId="1" xfId="2" applyNumberFormat="1" applyFont="1" applyBorder="1"/>
    <xf numFmtId="166" fontId="4" fillId="0" borderId="1" xfId="0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8" fillId="0" borderId="11" xfId="2" applyNumberFormat="1" applyFont="1" applyBorder="1"/>
    <xf numFmtId="164" fontId="8" fillId="0" borderId="1" xfId="2" applyNumberFormat="1" applyFont="1" applyBorder="1"/>
    <xf numFmtId="164" fontId="4" fillId="0" borderId="11" xfId="2" applyNumberFormat="1" applyFont="1" applyFill="1" applyBorder="1" applyAlignment="1">
      <alignment horizontal="right"/>
    </xf>
    <xf numFmtId="164" fontId="5" fillId="0" borderId="11" xfId="1" applyNumberFormat="1" applyFont="1" applyBorder="1" applyAlignment="1">
      <alignment horizontal="right"/>
    </xf>
    <xf numFmtId="164" fontId="4" fillId="0" borderId="11" xfId="3" quotePrefix="1" applyNumberFormat="1" applyFont="1" applyBorder="1" applyAlignment="1"/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0" xfId="4" quotePrefix="1" applyNumberFormat="1" applyFont="1" applyBorder="1" applyAlignment="1"/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4" fontId="4" fillId="0" borderId="5" xfId="3" applyNumberFormat="1" applyFont="1" applyBorder="1" applyAlignment="1"/>
    <xf numFmtId="166" fontId="5" fillId="0" borderId="11" xfId="1" applyNumberFormat="1" applyFont="1" applyFill="1" applyBorder="1" applyAlignment="1">
      <alignment horizontal="right"/>
    </xf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7"/>
  <sheetViews>
    <sheetView tabSelected="1" view="pageBreakPreview" topLeftCell="A265" zoomScaleNormal="100" zoomScaleSheetLayoutView="100" workbookViewId="0">
      <selection sqref="A1:G1"/>
    </sheetView>
  </sheetViews>
  <sheetFormatPr baseColWidth="10" defaultColWidth="11.44140625" defaultRowHeight="13.2" x14ac:dyDescent="0.25"/>
  <cols>
    <col min="1" max="1" width="33.6640625" style="1" customWidth="1"/>
    <col min="2" max="2" width="12" style="1" customWidth="1"/>
    <col min="3" max="3" width="12" style="7" customWidth="1"/>
    <col min="4" max="7" width="12" style="1" customWidth="1"/>
    <col min="8" max="8" width="11.44140625" style="2"/>
    <col min="9" max="9" width="11.6640625" style="1" bestFit="1" customWidth="1"/>
    <col min="10" max="16384" width="11.44140625" style="1"/>
  </cols>
  <sheetData>
    <row r="1" spans="1:16" ht="15" customHeight="1" x14ac:dyDescent="0.25">
      <c r="A1" s="105" t="s">
        <v>45</v>
      </c>
      <c r="B1" s="105"/>
      <c r="C1" s="105"/>
      <c r="D1" s="105"/>
      <c r="E1" s="105"/>
      <c r="F1" s="105"/>
      <c r="G1" s="105"/>
      <c r="P1" s="1" t="s">
        <v>52</v>
      </c>
    </row>
    <row r="2" spans="1:16" ht="15" customHeight="1" x14ac:dyDescent="0.25">
      <c r="A2" s="106" t="s">
        <v>51</v>
      </c>
      <c r="B2" s="106"/>
      <c r="C2" s="106"/>
      <c r="D2" s="106"/>
      <c r="E2" s="106"/>
      <c r="F2" s="106"/>
      <c r="G2" s="106"/>
    </row>
    <row r="3" spans="1:16" ht="12.6" customHeight="1" x14ac:dyDescent="0.3">
      <c r="A3" s="9"/>
      <c r="B3" s="10"/>
      <c r="C3" s="11"/>
      <c r="D3" s="10"/>
      <c r="E3" s="10"/>
      <c r="F3" s="10"/>
      <c r="G3" s="10"/>
    </row>
    <row r="4" spans="1:16" ht="24.9" customHeight="1" x14ac:dyDescent="0.25">
      <c r="A4" s="107" t="s">
        <v>44</v>
      </c>
      <c r="B4" s="110" t="s">
        <v>0</v>
      </c>
      <c r="C4" s="111"/>
      <c r="D4" s="111"/>
      <c r="E4" s="111"/>
      <c r="F4" s="111"/>
      <c r="G4" s="111"/>
    </row>
    <row r="5" spans="1:16" ht="24.9" customHeight="1" x14ac:dyDescent="0.25">
      <c r="A5" s="108"/>
      <c r="B5" s="112" t="s">
        <v>1</v>
      </c>
      <c r="C5" s="114" t="s">
        <v>9</v>
      </c>
      <c r="D5" s="110" t="s">
        <v>8</v>
      </c>
      <c r="E5" s="111"/>
      <c r="F5" s="111"/>
      <c r="G5" s="111"/>
    </row>
    <row r="6" spans="1:16" ht="24.9" customHeight="1" x14ac:dyDescent="0.25">
      <c r="A6" s="109"/>
      <c r="B6" s="113"/>
      <c r="C6" s="115"/>
      <c r="D6" s="27" t="s">
        <v>5</v>
      </c>
      <c r="E6" s="27" t="s">
        <v>3</v>
      </c>
      <c r="F6" s="27" t="s">
        <v>2</v>
      </c>
      <c r="G6" s="28" t="s">
        <v>10</v>
      </c>
    </row>
    <row r="7" spans="1:16" ht="15.45" customHeight="1" x14ac:dyDescent="0.25">
      <c r="A7" s="15"/>
      <c r="B7" s="16"/>
      <c r="C7" s="17"/>
      <c r="D7" s="18"/>
      <c r="E7" s="18"/>
      <c r="F7" s="18"/>
      <c r="G7" s="19"/>
    </row>
    <row r="8" spans="1:16" s="14" customFormat="1" ht="15.45" customHeight="1" x14ac:dyDescent="0.3">
      <c r="A8" s="22" t="s">
        <v>46</v>
      </c>
      <c r="B8" s="26">
        <f>SUM(D8:G8)</f>
        <v>9024</v>
      </c>
      <c r="C8" s="5">
        <f>SUM(C10,C16,C24:C31)</f>
        <v>100</v>
      </c>
      <c r="D8" s="23">
        <f>SUM(D10,D16,D24:D31)</f>
        <v>2144</v>
      </c>
      <c r="E8" s="23">
        <f t="shared" ref="E8:G8" si="0">SUM(E10,E16,E24:E31)</f>
        <v>1039</v>
      </c>
      <c r="F8" s="23">
        <f t="shared" si="0"/>
        <v>5832</v>
      </c>
      <c r="G8" s="25">
        <f t="shared" si="0"/>
        <v>9</v>
      </c>
      <c r="H8" s="12"/>
    </row>
    <row r="9" spans="1:16" s="14" customFormat="1" ht="15.45" customHeight="1" x14ac:dyDescent="0.3">
      <c r="A9" s="22"/>
      <c r="B9" s="26"/>
      <c r="C9" s="24"/>
      <c r="D9" s="23"/>
      <c r="E9" s="55"/>
      <c r="F9" s="25"/>
      <c r="G9" s="25"/>
      <c r="H9" s="12"/>
    </row>
    <row r="10" spans="1:16" s="14" customFormat="1" ht="15.45" customHeight="1" x14ac:dyDescent="0.3">
      <c r="A10" s="29" t="s">
        <v>14</v>
      </c>
      <c r="B10" s="26">
        <f>SUM(D10:G10)</f>
        <v>37</v>
      </c>
      <c r="C10" s="5">
        <f>B10/$B$8*100</f>
        <v>0.4100177304964539</v>
      </c>
      <c r="D10" s="23">
        <f>SUM(D12:D14)</f>
        <v>29</v>
      </c>
      <c r="E10" s="55">
        <f>SUM(E12:E14)</f>
        <v>0</v>
      </c>
      <c r="F10" s="23">
        <f t="shared" ref="F10:G10" si="1">SUM(F12:F14)</f>
        <v>8</v>
      </c>
      <c r="G10" s="25">
        <f t="shared" si="1"/>
        <v>0</v>
      </c>
      <c r="H10" s="12"/>
    </row>
    <row r="11" spans="1:16" s="14" customFormat="1" ht="15.45" customHeight="1" x14ac:dyDescent="0.3">
      <c r="A11" s="41"/>
      <c r="B11" s="26"/>
      <c r="C11" s="5"/>
      <c r="D11" s="23"/>
      <c r="E11" s="54"/>
      <c r="F11" s="23"/>
      <c r="G11" s="25"/>
      <c r="H11" s="12"/>
    </row>
    <row r="12" spans="1:16" s="4" customFormat="1" ht="15.45" customHeight="1" x14ac:dyDescent="0.25">
      <c r="A12" s="30" t="s">
        <v>15</v>
      </c>
      <c r="B12" s="23">
        <f t="shared" ref="B12:B14" si="2">SUM(D12:G12)</f>
        <v>4</v>
      </c>
      <c r="C12" s="5">
        <f t="shared" ref="C12:C31" si="3">B12/$B$8*100</f>
        <v>4.4326241134751775E-2</v>
      </c>
      <c r="D12" s="56">
        <v>3</v>
      </c>
      <c r="E12" s="65">
        <v>0</v>
      </c>
      <c r="F12" s="56">
        <v>1</v>
      </c>
      <c r="G12" s="57">
        <v>0</v>
      </c>
      <c r="H12" s="3"/>
    </row>
    <row r="13" spans="1:16" s="4" customFormat="1" ht="15.45" customHeight="1" x14ac:dyDescent="0.25">
      <c r="A13" s="30" t="s">
        <v>18</v>
      </c>
      <c r="B13" s="23">
        <f t="shared" si="2"/>
        <v>4</v>
      </c>
      <c r="C13" s="5">
        <f t="shared" si="3"/>
        <v>4.4326241134751775E-2</v>
      </c>
      <c r="D13" s="56">
        <v>3</v>
      </c>
      <c r="E13" s="65">
        <v>0</v>
      </c>
      <c r="F13" s="56">
        <v>1</v>
      </c>
      <c r="G13" s="57">
        <v>0</v>
      </c>
      <c r="H13" s="3"/>
    </row>
    <row r="14" spans="1:16" s="4" customFormat="1" ht="15.45" customHeight="1" x14ac:dyDescent="0.25">
      <c r="A14" s="30" t="s">
        <v>16</v>
      </c>
      <c r="B14" s="23">
        <f t="shared" si="2"/>
        <v>29</v>
      </c>
      <c r="C14" s="5">
        <f t="shared" si="3"/>
        <v>0.32136524822695034</v>
      </c>
      <c r="D14" s="56">
        <v>23</v>
      </c>
      <c r="E14" s="65">
        <v>0</v>
      </c>
      <c r="F14" s="56">
        <v>6</v>
      </c>
      <c r="G14" s="57">
        <v>0</v>
      </c>
      <c r="H14" s="3"/>
    </row>
    <row r="15" spans="1:16" s="4" customFormat="1" ht="15.45" customHeight="1" x14ac:dyDescent="0.25">
      <c r="A15" s="30"/>
      <c r="B15" s="23"/>
      <c r="C15" s="5"/>
      <c r="D15" s="56"/>
      <c r="E15" s="54"/>
      <c r="F15" s="56"/>
      <c r="G15" s="57"/>
      <c r="H15" s="3"/>
    </row>
    <row r="16" spans="1:16" s="14" customFormat="1" ht="15.45" customHeight="1" x14ac:dyDescent="0.3">
      <c r="A16" s="29" t="s">
        <v>17</v>
      </c>
      <c r="B16" s="26">
        <f>SUM(D16:G16)</f>
        <v>1005</v>
      </c>
      <c r="C16" s="5">
        <f t="shared" si="3"/>
        <v>11.136968085106384</v>
      </c>
      <c r="D16" s="23">
        <f>SUM(D18:D22)</f>
        <v>447</v>
      </c>
      <c r="E16" s="55">
        <f>SUM(E18:E22)</f>
        <v>15</v>
      </c>
      <c r="F16" s="23">
        <f>SUM(F18:F22)</f>
        <v>541</v>
      </c>
      <c r="G16" s="25">
        <f>SUM(G18:G22)</f>
        <v>2</v>
      </c>
      <c r="H16" s="12"/>
    </row>
    <row r="17" spans="1:8" s="14" customFormat="1" ht="15.45" customHeight="1" x14ac:dyDescent="0.3">
      <c r="A17" s="41"/>
      <c r="B17" s="26"/>
      <c r="C17" s="5"/>
      <c r="D17" s="23"/>
      <c r="E17" s="55"/>
      <c r="F17" s="23"/>
      <c r="G17" s="25"/>
      <c r="H17" s="12"/>
    </row>
    <row r="18" spans="1:8" s="4" customFormat="1" ht="15.45" customHeight="1" x14ac:dyDescent="0.25">
      <c r="A18" s="30" t="s">
        <v>19</v>
      </c>
      <c r="B18" s="23">
        <f t="shared" ref="B18:B31" si="4">SUM(D18:G18)</f>
        <v>72</v>
      </c>
      <c r="C18" s="5">
        <f t="shared" si="3"/>
        <v>0.7978723404255319</v>
      </c>
      <c r="D18" s="56">
        <v>50</v>
      </c>
      <c r="E18" s="65">
        <v>0</v>
      </c>
      <c r="F18" s="56">
        <v>22</v>
      </c>
      <c r="G18" s="57">
        <v>0</v>
      </c>
      <c r="H18" s="3"/>
    </row>
    <row r="19" spans="1:8" s="4" customFormat="1" ht="15.45" customHeight="1" x14ac:dyDescent="0.25">
      <c r="A19" s="30" t="s">
        <v>20</v>
      </c>
      <c r="B19" s="23">
        <f t="shared" si="4"/>
        <v>120</v>
      </c>
      <c r="C19" s="5">
        <f t="shared" si="3"/>
        <v>1.3297872340425532</v>
      </c>
      <c r="D19" s="56">
        <v>73</v>
      </c>
      <c r="E19" s="65">
        <v>0</v>
      </c>
      <c r="F19" s="56">
        <v>47</v>
      </c>
      <c r="G19" s="57">
        <v>0</v>
      </c>
      <c r="H19" s="3"/>
    </row>
    <row r="20" spans="1:8" s="4" customFormat="1" ht="15.45" customHeight="1" x14ac:dyDescent="0.25">
      <c r="A20" s="30" t="s">
        <v>21</v>
      </c>
      <c r="B20" s="23">
        <f t="shared" si="4"/>
        <v>171</v>
      </c>
      <c r="C20" s="5">
        <f t="shared" si="3"/>
        <v>1.8949468085106385</v>
      </c>
      <c r="D20" s="56">
        <v>97</v>
      </c>
      <c r="E20" s="65">
        <v>0</v>
      </c>
      <c r="F20" s="56">
        <v>73</v>
      </c>
      <c r="G20" s="57">
        <v>1</v>
      </c>
      <c r="H20" s="3"/>
    </row>
    <row r="21" spans="1:8" s="4" customFormat="1" ht="15.45" customHeight="1" x14ac:dyDescent="0.25">
      <c r="A21" s="30" t="s">
        <v>23</v>
      </c>
      <c r="B21" s="23">
        <f t="shared" si="4"/>
        <v>304</v>
      </c>
      <c r="C21" s="5">
        <f t="shared" si="3"/>
        <v>3.3687943262411348</v>
      </c>
      <c r="D21" s="56">
        <v>116</v>
      </c>
      <c r="E21" s="54">
        <v>7</v>
      </c>
      <c r="F21" s="56">
        <v>181</v>
      </c>
      <c r="G21" s="57">
        <v>0</v>
      </c>
      <c r="H21" s="3"/>
    </row>
    <row r="22" spans="1:8" s="4" customFormat="1" ht="15.45" customHeight="1" x14ac:dyDescent="0.25">
      <c r="A22" s="30" t="s">
        <v>22</v>
      </c>
      <c r="B22" s="23">
        <f t="shared" si="4"/>
        <v>338</v>
      </c>
      <c r="C22" s="5">
        <f t="shared" si="3"/>
        <v>3.7455673758865249</v>
      </c>
      <c r="D22" s="56">
        <v>111</v>
      </c>
      <c r="E22" s="54">
        <v>8</v>
      </c>
      <c r="F22" s="56">
        <v>218</v>
      </c>
      <c r="G22" s="57">
        <v>1</v>
      </c>
      <c r="H22" s="3"/>
    </row>
    <row r="23" spans="1:8" s="4" customFormat="1" ht="15.45" customHeight="1" x14ac:dyDescent="0.25">
      <c r="A23" s="30"/>
      <c r="B23" s="23"/>
      <c r="C23" s="5"/>
      <c r="D23" s="56"/>
      <c r="E23" s="54"/>
      <c r="F23" s="56"/>
      <c r="G23" s="57"/>
      <c r="H23" s="3"/>
    </row>
    <row r="24" spans="1:8" ht="15.45" customHeight="1" x14ac:dyDescent="0.25">
      <c r="A24" s="29" t="s">
        <v>24</v>
      </c>
      <c r="B24" s="23">
        <f t="shared" si="4"/>
        <v>2317</v>
      </c>
      <c r="C24" s="5">
        <f t="shared" si="3"/>
        <v>25.675975177304966</v>
      </c>
      <c r="D24" s="56">
        <v>696</v>
      </c>
      <c r="E24" s="54">
        <v>104</v>
      </c>
      <c r="F24" s="56">
        <v>1516</v>
      </c>
      <c r="G24" s="57">
        <v>1</v>
      </c>
    </row>
    <row r="25" spans="1:8" ht="15.45" customHeight="1" x14ac:dyDescent="0.25">
      <c r="A25" s="29" t="s">
        <v>25</v>
      </c>
      <c r="B25" s="23">
        <f t="shared" si="4"/>
        <v>2081</v>
      </c>
      <c r="C25" s="5">
        <f t="shared" si="3"/>
        <v>23.06072695035461</v>
      </c>
      <c r="D25" s="56">
        <v>408</v>
      </c>
      <c r="E25" s="54">
        <v>240</v>
      </c>
      <c r="F25" s="56">
        <v>1432</v>
      </c>
      <c r="G25" s="57">
        <v>1</v>
      </c>
    </row>
    <row r="26" spans="1:8" ht="15.45" customHeight="1" x14ac:dyDescent="0.25">
      <c r="A26" s="29" t="s">
        <v>26</v>
      </c>
      <c r="B26" s="23">
        <f t="shared" si="4"/>
        <v>1707</v>
      </c>
      <c r="C26" s="5">
        <f t="shared" si="3"/>
        <v>18.916223404255319</v>
      </c>
      <c r="D26" s="56">
        <v>270</v>
      </c>
      <c r="E26" s="54">
        <v>284</v>
      </c>
      <c r="F26" s="56">
        <v>1150</v>
      </c>
      <c r="G26" s="57">
        <v>3</v>
      </c>
    </row>
    <row r="27" spans="1:8" ht="15.45" customHeight="1" x14ac:dyDescent="0.25">
      <c r="A27" s="29" t="s">
        <v>27</v>
      </c>
      <c r="B27" s="23">
        <f t="shared" si="4"/>
        <v>1239</v>
      </c>
      <c r="C27" s="5">
        <f t="shared" si="3"/>
        <v>13.730053191489361</v>
      </c>
      <c r="D27" s="56">
        <v>195</v>
      </c>
      <c r="E27" s="54">
        <v>241</v>
      </c>
      <c r="F27" s="56">
        <v>801</v>
      </c>
      <c r="G27" s="57">
        <v>2</v>
      </c>
    </row>
    <row r="28" spans="1:8" ht="15.45" customHeight="1" x14ac:dyDescent="0.25">
      <c r="A28" s="29" t="s">
        <v>28</v>
      </c>
      <c r="B28" s="23">
        <f t="shared" si="4"/>
        <v>573</v>
      </c>
      <c r="C28" s="5">
        <f t="shared" si="3"/>
        <v>6.3497340425531918</v>
      </c>
      <c r="D28" s="56">
        <v>82</v>
      </c>
      <c r="E28" s="54">
        <v>135</v>
      </c>
      <c r="F28" s="56">
        <v>356</v>
      </c>
      <c r="G28" s="57">
        <v>0</v>
      </c>
    </row>
    <row r="29" spans="1:8" ht="15.45" customHeight="1" x14ac:dyDescent="0.25">
      <c r="A29" s="29" t="s">
        <v>29</v>
      </c>
      <c r="B29" s="23">
        <f t="shared" si="4"/>
        <v>55</v>
      </c>
      <c r="C29" s="5">
        <f t="shared" si="3"/>
        <v>0.60948581560283688</v>
      </c>
      <c r="D29" s="56">
        <v>9</v>
      </c>
      <c r="E29" s="54">
        <v>19</v>
      </c>
      <c r="F29" s="56">
        <v>27</v>
      </c>
      <c r="G29" s="57">
        <v>0</v>
      </c>
    </row>
    <row r="30" spans="1:8" ht="15.45" customHeight="1" x14ac:dyDescent="0.25">
      <c r="A30" s="29" t="s">
        <v>30</v>
      </c>
      <c r="B30" s="23">
        <f t="shared" si="4"/>
        <v>3</v>
      </c>
      <c r="C30" s="5">
        <f t="shared" si="3"/>
        <v>3.3244680851063829E-2</v>
      </c>
      <c r="D30" s="56">
        <v>1</v>
      </c>
      <c r="E30" s="56">
        <v>1</v>
      </c>
      <c r="F30" s="56">
        <v>1</v>
      </c>
      <c r="G30" s="57">
        <v>0</v>
      </c>
    </row>
    <row r="31" spans="1:8" ht="15.45" customHeight="1" x14ac:dyDescent="0.25">
      <c r="A31" s="29" t="s">
        <v>31</v>
      </c>
      <c r="B31" s="23">
        <f t="shared" si="4"/>
        <v>7</v>
      </c>
      <c r="C31" s="5">
        <f t="shared" si="3"/>
        <v>7.7570921985815611E-2</v>
      </c>
      <c r="D31" s="56">
        <v>7</v>
      </c>
      <c r="E31" s="56">
        <v>0</v>
      </c>
      <c r="F31" s="56">
        <v>0</v>
      </c>
      <c r="G31" s="57">
        <v>0</v>
      </c>
    </row>
    <row r="32" spans="1:8" ht="15.45" customHeight="1" x14ac:dyDescent="0.25">
      <c r="A32" s="29"/>
      <c r="B32" s="23"/>
      <c r="C32" s="5"/>
      <c r="D32" s="56"/>
      <c r="E32" s="54"/>
      <c r="F32" s="57"/>
      <c r="G32" s="57"/>
    </row>
    <row r="33" spans="1:8" s="13" customFormat="1" ht="15.45" customHeight="1" x14ac:dyDescent="0.25">
      <c r="A33" s="49" t="s">
        <v>32</v>
      </c>
      <c r="B33" s="26">
        <f>SUM(D33:G33)</f>
        <v>340</v>
      </c>
      <c r="C33" s="35">
        <f>B33/$B$8*100</f>
        <v>3.7677304964539005</v>
      </c>
      <c r="D33" s="26">
        <f>SUM(D35,D40,D48:D54)</f>
        <v>122</v>
      </c>
      <c r="E33" s="60">
        <f>SUM(E35,E40,E48:E54)</f>
        <v>11</v>
      </c>
      <c r="F33" s="26">
        <f>SUM(F35,F40,F48:F54)</f>
        <v>206</v>
      </c>
      <c r="G33" s="36">
        <f>SUM(G35,G40,G48:G54)</f>
        <v>1</v>
      </c>
      <c r="H33" s="48"/>
    </row>
    <row r="34" spans="1:8" s="13" customFormat="1" ht="15.45" customHeight="1" x14ac:dyDescent="0.25">
      <c r="A34" s="44"/>
      <c r="B34" s="26"/>
      <c r="C34" s="35"/>
      <c r="D34" s="26"/>
      <c r="E34" s="60"/>
      <c r="F34" s="26"/>
      <c r="G34" s="36"/>
      <c r="H34" s="48"/>
    </row>
    <row r="35" spans="1:8" s="14" customFormat="1" ht="15.45" customHeight="1" x14ac:dyDescent="0.3">
      <c r="A35" s="29" t="s">
        <v>14</v>
      </c>
      <c r="B35" s="26">
        <f>SUM(D35:G35)</f>
        <v>2</v>
      </c>
      <c r="C35" s="35">
        <f>B35/$B$8*100</f>
        <v>2.2163120567375887E-2</v>
      </c>
      <c r="D35" s="26">
        <f>SUM(D37:D38)</f>
        <v>1</v>
      </c>
      <c r="E35" s="60">
        <f>SUM(E37:E38)</f>
        <v>0</v>
      </c>
      <c r="F35" s="26">
        <f>SUM(F37:F38)</f>
        <v>1</v>
      </c>
      <c r="G35" s="36">
        <f>SUM(G37:G38)</f>
        <v>0</v>
      </c>
      <c r="H35" s="12"/>
    </row>
    <row r="36" spans="1:8" s="14" customFormat="1" ht="15.45" customHeight="1" x14ac:dyDescent="0.3">
      <c r="A36" s="41"/>
      <c r="B36" s="26"/>
      <c r="C36" s="35"/>
      <c r="D36" s="26"/>
      <c r="E36" s="60"/>
      <c r="F36" s="26"/>
      <c r="G36" s="40"/>
      <c r="H36" s="12"/>
    </row>
    <row r="37" spans="1:8" s="4" customFormat="1" ht="15.45" customHeight="1" x14ac:dyDescent="0.25">
      <c r="A37" s="20" t="s">
        <v>15</v>
      </c>
      <c r="B37" s="26">
        <f>SUM(D37:G37)</f>
        <v>1</v>
      </c>
      <c r="C37" s="35">
        <f>B37/$B$8*100</f>
        <v>1.1081560283687944E-2</v>
      </c>
      <c r="D37" s="33">
        <v>1</v>
      </c>
      <c r="E37" s="65">
        <v>0</v>
      </c>
      <c r="F37" s="33">
        <v>0</v>
      </c>
      <c r="G37" s="59">
        <v>0</v>
      </c>
      <c r="H37" s="3"/>
    </row>
    <row r="38" spans="1:8" s="4" customFormat="1" ht="15.45" customHeight="1" x14ac:dyDescent="0.25">
      <c r="A38" s="30" t="s">
        <v>16</v>
      </c>
      <c r="B38" s="26">
        <f>SUM(D38:G38)</f>
        <v>1</v>
      </c>
      <c r="C38" s="35">
        <f>B38/$B$8*100</f>
        <v>1.1081560283687944E-2</v>
      </c>
      <c r="D38" s="56">
        <v>0</v>
      </c>
      <c r="E38" s="65">
        <v>0</v>
      </c>
      <c r="F38" s="56">
        <v>1</v>
      </c>
      <c r="G38" s="57">
        <v>0</v>
      </c>
      <c r="H38" s="3"/>
    </row>
    <row r="39" spans="1:8" s="14" customFormat="1" ht="15.45" customHeight="1" x14ac:dyDescent="0.3">
      <c r="A39" s="30"/>
      <c r="B39" s="26"/>
      <c r="C39" s="35"/>
      <c r="D39" s="56"/>
      <c r="E39" s="61"/>
      <c r="F39" s="56"/>
      <c r="G39" s="57"/>
      <c r="H39" s="12"/>
    </row>
    <row r="40" spans="1:8" s="4" customFormat="1" ht="15.45" customHeight="1" x14ac:dyDescent="0.25">
      <c r="A40" s="31" t="s">
        <v>17</v>
      </c>
      <c r="B40" s="26">
        <f>SUM(D40:G40)</f>
        <v>74</v>
      </c>
      <c r="C40" s="35">
        <f>B40/$B$8*100</f>
        <v>0.82003546099290781</v>
      </c>
      <c r="D40" s="26">
        <f>SUM(D42:D46)</f>
        <v>34</v>
      </c>
      <c r="E40" s="26">
        <f>SUM(E42:E46)</f>
        <v>0</v>
      </c>
      <c r="F40" s="26">
        <f>SUM(F42:F46)</f>
        <v>39</v>
      </c>
      <c r="G40" s="36">
        <f>SUM(G42:G46)</f>
        <v>1</v>
      </c>
      <c r="H40" s="3"/>
    </row>
    <row r="41" spans="1:8" s="4" customFormat="1" ht="15.45" customHeight="1" x14ac:dyDescent="0.25">
      <c r="A41" s="42"/>
      <c r="B41" s="26"/>
      <c r="C41" s="35"/>
      <c r="D41" s="26"/>
      <c r="E41" s="60"/>
      <c r="F41" s="26"/>
      <c r="G41" s="36"/>
      <c r="H41" s="3"/>
    </row>
    <row r="42" spans="1:8" s="4" customFormat="1" ht="15.45" customHeight="1" x14ac:dyDescent="0.25">
      <c r="A42" s="30" t="s">
        <v>19</v>
      </c>
      <c r="B42" s="26">
        <f>SUM(D42:G42)</f>
        <v>11</v>
      </c>
      <c r="C42" s="35">
        <f>B42/$B$8*100</f>
        <v>0.12189716312056738</v>
      </c>
      <c r="D42" s="56">
        <v>6</v>
      </c>
      <c r="E42" s="65">
        <v>0</v>
      </c>
      <c r="F42" s="56">
        <v>5</v>
      </c>
      <c r="G42" s="57">
        <v>0</v>
      </c>
      <c r="H42" s="3"/>
    </row>
    <row r="43" spans="1:8" s="4" customFormat="1" ht="15.45" customHeight="1" x14ac:dyDescent="0.25">
      <c r="A43" s="30" t="s">
        <v>20</v>
      </c>
      <c r="B43" s="26">
        <f>SUM(D43:G43)</f>
        <v>8</v>
      </c>
      <c r="C43" s="35">
        <f>B43/$B$8*100</f>
        <v>8.8652482269503549E-2</v>
      </c>
      <c r="D43" s="56">
        <v>3</v>
      </c>
      <c r="E43" s="65">
        <v>0</v>
      </c>
      <c r="F43" s="56">
        <v>5</v>
      </c>
      <c r="G43" s="57">
        <v>0</v>
      </c>
      <c r="H43" s="3"/>
    </row>
    <row r="44" spans="1:8" s="4" customFormat="1" ht="15.45" customHeight="1" x14ac:dyDescent="0.25">
      <c r="A44" s="30" t="s">
        <v>21</v>
      </c>
      <c r="B44" s="26">
        <f>SUM(D44:G44)</f>
        <v>17</v>
      </c>
      <c r="C44" s="35">
        <f>B44/$B$8*100</f>
        <v>0.18838652482269502</v>
      </c>
      <c r="D44" s="56">
        <v>7</v>
      </c>
      <c r="E44" s="65">
        <v>0</v>
      </c>
      <c r="F44" s="56">
        <v>9</v>
      </c>
      <c r="G44" s="57">
        <v>1</v>
      </c>
      <c r="H44" s="3"/>
    </row>
    <row r="45" spans="1:8" s="4" customFormat="1" ht="15.45" customHeight="1" x14ac:dyDescent="0.25">
      <c r="A45" s="30" t="s">
        <v>23</v>
      </c>
      <c r="B45" s="26">
        <f>SUM(D45:G45)</f>
        <v>16</v>
      </c>
      <c r="C45" s="35">
        <f>B45/$B$8*100</f>
        <v>0.1773049645390071</v>
      </c>
      <c r="D45" s="56">
        <v>8</v>
      </c>
      <c r="E45" s="56">
        <v>0</v>
      </c>
      <c r="F45" s="56">
        <v>8</v>
      </c>
      <c r="G45" s="57">
        <v>0</v>
      </c>
      <c r="H45" s="3"/>
    </row>
    <row r="46" spans="1:8" ht="15.45" customHeight="1" x14ac:dyDescent="0.25">
      <c r="A46" s="30" t="s">
        <v>22</v>
      </c>
      <c r="B46" s="26">
        <f>SUM(D46:G46)</f>
        <v>22</v>
      </c>
      <c r="C46" s="35">
        <f>B46/$B$8*100</f>
        <v>0.24379432624113476</v>
      </c>
      <c r="D46" s="56">
        <v>10</v>
      </c>
      <c r="E46" s="56">
        <v>0</v>
      </c>
      <c r="F46" s="56">
        <v>12</v>
      </c>
      <c r="G46" s="57">
        <v>0</v>
      </c>
    </row>
    <row r="47" spans="1:8" ht="15.45" customHeight="1" x14ac:dyDescent="0.25">
      <c r="A47" s="30"/>
      <c r="B47" s="26"/>
      <c r="C47" s="35"/>
      <c r="D47" s="56"/>
      <c r="E47" s="54"/>
      <c r="F47" s="56"/>
      <c r="G47" s="57"/>
    </row>
    <row r="48" spans="1:8" ht="15.45" customHeight="1" x14ac:dyDescent="0.25">
      <c r="A48" s="31" t="s">
        <v>24</v>
      </c>
      <c r="B48" s="26">
        <f t="shared" ref="B48:B54" si="5">SUM(D48:G48)</f>
        <v>82</v>
      </c>
      <c r="C48" s="35">
        <f t="shared" ref="C48:C54" si="6">B48/$B$8*100</f>
        <v>0.90868794326241131</v>
      </c>
      <c r="D48" s="56">
        <v>30</v>
      </c>
      <c r="E48" s="54">
        <v>1</v>
      </c>
      <c r="F48" s="56">
        <v>51</v>
      </c>
      <c r="G48" s="57">
        <v>0</v>
      </c>
    </row>
    <row r="49" spans="1:7" ht="15.45" customHeight="1" x14ac:dyDescent="0.25">
      <c r="A49" s="31" t="s">
        <v>25</v>
      </c>
      <c r="B49" s="26">
        <f t="shared" si="5"/>
        <v>78</v>
      </c>
      <c r="C49" s="35">
        <f t="shared" si="6"/>
        <v>0.86436170212765961</v>
      </c>
      <c r="D49" s="56">
        <v>25</v>
      </c>
      <c r="E49" s="54">
        <v>2</v>
      </c>
      <c r="F49" s="56">
        <v>51</v>
      </c>
      <c r="G49" s="57">
        <v>0</v>
      </c>
    </row>
    <row r="50" spans="1:7" ht="15.45" customHeight="1" x14ac:dyDescent="0.25">
      <c r="A50" s="31" t="s">
        <v>26</v>
      </c>
      <c r="B50" s="26">
        <f t="shared" si="5"/>
        <v>46</v>
      </c>
      <c r="C50" s="35">
        <f t="shared" si="6"/>
        <v>0.50975177304964547</v>
      </c>
      <c r="D50" s="56">
        <v>14</v>
      </c>
      <c r="E50" s="54">
        <v>4</v>
      </c>
      <c r="F50" s="56">
        <v>28</v>
      </c>
      <c r="G50" s="57">
        <v>0</v>
      </c>
    </row>
    <row r="51" spans="1:7" ht="15.45" customHeight="1" x14ac:dyDescent="0.25">
      <c r="A51" s="31" t="s">
        <v>27</v>
      </c>
      <c r="B51" s="26">
        <f t="shared" si="5"/>
        <v>33</v>
      </c>
      <c r="C51" s="35">
        <f t="shared" si="6"/>
        <v>0.36569148936170215</v>
      </c>
      <c r="D51" s="56">
        <v>9</v>
      </c>
      <c r="E51" s="54">
        <v>4</v>
      </c>
      <c r="F51" s="56">
        <v>20</v>
      </c>
      <c r="G51" s="57">
        <v>0</v>
      </c>
    </row>
    <row r="52" spans="1:7" ht="15.45" customHeight="1" x14ac:dyDescent="0.25">
      <c r="A52" s="31" t="s">
        <v>28</v>
      </c>
      <c r="B52" s="26">
        <f t="shared" si="5"/>
        <v>20</v>
      </c>
      <c r="C52" s="35">
        <f t="shared" si="6"/>
        <v>0.22163120567375888</v>
      </c>
      <c r="D52" s="56">
        <v>7</v>
      </c>
      <c r="E52" s="54" t="s">
        <v>4</v>
      </c>
      <c r="F52" s="56">
        <v>13</v>
      </c>
      <c r="G52" s="57">
        <v>0</v>
      </c>
    </row>
    <row r="53" spans="1:7" ht="15.45" customHeight="1" x14ac:dyDescent="0.25">
      <c r="A53" s="31" t="s">
        <v>29</v>
      </c>
      <c r="B53" s="26">
        <f t="shared" si="5"/>
        <v>3</v>
      </c>
      <c r="C53" s="35">
        <f t="shared" si="6"/>
        <v>3.3244680851063829E-2</v>
      </c>
      <c r="D53" s="56">
        <v>0</v>
      </c>
      <c r="E53" s="56" t="s">
        <v>4</v>
      </c>
      <c r="F53" s="56">
        <v>3</v>
      </c>
      <c r="G53" s="57">
        <v>0</v>
      </c>
    </row>
    <row r="54" spans="1:7" ht="15.45" customHeight="1" x14ac:dyDescent="0.25">
      <c r="A54" s="31" t="s">
        <v>31</v>
      </c>
      <c r="B54" s="26">
        <f t="shared" si="5"/>
        <v>2</v>
      </c>
      <c r="C54" s="35">
        <f t="shared" si="6"/>
        <v>2.2163120567375887E-2</v>
      </c>
      <c r="D54" s="56">
        <v>2</v>
      </c>
      <c r="E54" s="54" t="s">
        <v>4</v>
      </c>
      <c r="F54" s="56">
        <v>0</v>
      </c>
      <c r="G54" s="57">
        <v>0</v>
      </c>
    </row>
    <row r="55" spans="1:7" ht="15" customHeight="1" x14ac:dyDescent="0.25">
      <c r="A55" s="105" t="s">
        <v>45</v>
      </c>
      <c r="B55" s="105"/>
      <c r="C55" s="105"/>
      <c r="D55" s="105"/>
      <c r="E55" s="105"/>
      <c r="F55" s="105"/>
      <c r="G55" s="105"/>
    </row>
    <row r="56" spans="1:7" ht="15" customHeight="1" x14ac:dyDescent="0.25">
      <c r="A56" s="106" t="s">
        <v>51</v>
      </c>
      <c r="B56" s="106"/>
      <c r="C56" s="106"/>
      <c r="D56" s="106"/>
      <c r="E56" s="106"/>
      <c r="F56" s="106"/>
      <c r="G56" s="106"/>
    </row>
    <row r="57" spans="1:7" ht="12.6" customHeight="1" x14ac:dyDescent="0.3">
      <c r="A57" s="9"/>
      <c r="B57" s="10"/>
      <c r="C57" s="11"/>
      <c r="D57" s="10"/>
      <c r="E57" s="10"/>
      <c r="F57" s="10"/>
      <c r="G57" s="10"/>
    </row>
    <row r="58" spans="1:7" ht="24.9" customHeight="1" x14ac:dyDescent="0.25">
      <c r="A58" s="107" t="s">
        <v>44</v>
      </c>
      <c r="B58" s="110" t="s">
        <v>0</v>
      </c>
      <c r="C58" s="111"/>
      <c r="D58" s="111"/>
      <c r="E58" s="111"/>
      <c r="F58" s="111"/>
      <c r="G58" s="111"/>
    </row>
    <row r="59" spans="1:7" ht="24.9" customHeight="1" x14ac:dyDescent="0.25">
      <c r="A59" s="108"/>
      <c r="B59" s="112" t="s">
        <v>1</v>
      </c>
      <c r="C59" s="114" t="s">
        <v>9</v>
      </c>
      <c r="D59" s="110" t="s">
        <v>8</v>
      </c>
      <c r="E59" s="111"/>
      <c r="F59" s="111"/>
      <c r="G59" s="111"/>
    </row>
    <row r="60" spans="1:7" ht="24.9" customHeight="1" x14ac:dyDescent="0.25">
      <c r="A60" s="109"/>
      <c r="B60" s="113"/>
      <c r="C60" s="115"/>
      <c r="D60" s="27" t="s">
        <v>5</v>
      </c>
      <c r="E60" s="27" t="s">
        <v>3</v>
      </c>
      <c r="F60" s="27" t="s">
        <v>2</v>
      </c>
      <c r="G60" s="28" t="s">
        <v>10</v>
      </c>
    </row>
    <row r="61" spans="1:7" ht="14.7" customHeight="1" x14ac:dyDescent="0.25">
      <c r="A61" s="15"/>
      <c r="B61" s="16"/>
      <c r="C61" s="17"/>
      <c r="D61" s="18"/>
      <c r="E61" s="18"/>
      <c r="F61" s="18"/>
      <c r="G61" s="19"/>
    </row>
    <row r="62" spans="1:7" ht="14.7" customHeight="1" x14ac:dyDescent="0.25">
      <c r="A62" s="49" t="s">
        <v>33</v>
      </c>
      <c r="B62" s="26">
        <f>SUM(D62:G62)</f>
        <v>463</v>
      </c>
      <c r="C62" s="35">
        <f>B62/$B$8*100</f>
        <v>5.1307624113475176</v>
      </c>
      <c r="D62" s="26">
        <f>SUM(D64,D68,D76:D81)</f>
        <v>89</v>
      </c>
      <c r="E62" s="26">
        <f>SUM(E64,E68,E76:E81)</f>
        <v>45</v>
      </c>
      <c r="F62" s="26">
        <f>SUM(F64,F68,F76:F81)</f>
        <v>329</v>
      </c>
      <c r="G62" s="36">
        <f>SUM(G64,G68,G76:G81)</f>
        <v>0</v>
      </c>
    </row>
    <row r="63" spans="1:7" ht="14.7" customHeight="1" x14ac:dyDescent="0.25">
      <c r="A63" s="44"/>
      <c r="B63" s="26"/>
      <c r="C63" s="35"/>
      <c r="D63" s="26"/>
      <c r="E63" s="60"/>
      <c r="F63" s="26"/>
      <c r="G63" s="36"/>
    </row>
    <row r="64" spans="1:7" ht="14.7" customHeight="1" x14ac:dyDescent="0.25">
      <c r="A64" s="29" t="s">
        <v>14</v>
      </c>
      <c r="B64" s="26">
        <f>SUM(D64:G64)</f>
        <v>4</v>
      </c>
      <c r="C64" s="35">
        <f>B64/$B$8*100</f>
        <v>4.4326241134751775E-2</v>
      </c>
      <c r="D64" s="26">
        <f>SUM(D66:D66)</f>
        <v>4</v>
      </c>
      <c r="E64" s="60">
        <f>SUM(E66:E66)</f>
        <v>0</v>
      </c>
      <c r="F64" s="26">
        <f>SUM(F66:F66)</f>
        <v>0</v>
      </c>
      <c r="G64" s="36">
        <f>SUM(G66:G66)</f>
        <v>0</v>
      </c>
    </row>
    <row r="65" spans="1:8" ht="14.7" customHeight="1" x14ac:dyDescent="0.25">
      <c r="A65" s="41"/>
      <c r="B65" s="26"/>
      <c r="C65" s="47"/>
      <c r="D65" s="26"/>
      <c r="E65" s="60"/>
      <c r="F65" s="26"/>
      <c r="G65" s="36"/>
    </row>
    <row r="66" spans="1:8" s="14" customFormat="1" ht="14.7" customHeight="1" x14ac:dyDescent="0.3">
      <c r="A66" s="79" t="s">
        <v>16</v>
      </c>
      <c r="B66" s="26">
        <f>SUM(D66:G66)</f>
        <v>4</v>
      </c>
      <c r="C66" s="5">
        <f>B66/$B$8*100</f>
        <v>4.4326241134751775E-2</v>
      </c>
      <c r="D66" s="56">
        <v>4</v>
      </c>
      <c r="E66" s="65">
        <v>0</v>
      </c>
      <c r="F66" s="56">
        <v>0</v>
      </c>
      <c r="G66" s="58">
        <v>0</v>
      </c>
      <c r="H66" s="12"/>
    </row>
    <row r="67" spans="1:8" ht="14.7" customHeight="1" x14ac:dyDescent="0.25">
      <c r="A67" s="45"/>
      <c r="B67" s="37"/>
      <c r="C67" s="38"/>
      <c r="D67" s="76"/>
      <c r="E67" s="63"/>
      <c r="F67" s="37"/>
      <c r="G67" s="86"/>
    </row>
    <row r="68" spans="1:8" ht="14.7" customHeight="1" x14ac:dyDescent="0.25">
      <c r="A68" s="71" t="s">
        <v>17</v>
      </c>
      <c r="B68" s="26">
        <f>SUM(D68:G68)</f>
        <v>53</v>
      </c>
      <c r="C68" s="5">
        <f>B68/$B$8*100</f>
        <v>0.58732269503546097</v>
      </c>
      <c r="D68" s="70">
        <f>SUM(D70:D74)</f>
        <v>23</v>
      </c>
      <c r="E68" s="26">
        <f>SUM(E70:E74)</f>
        <v>0</v>
      </c>
      <c r="F68" s="26">
        <f>SUM(F70:F74)</f>
        <v>30</v>
      </c>
      <c r="G68" s="40">
        <f>SUM(G70:G74)</f>
        <v>0</v>
      </c>
    </row>
    <row r="69" spans="1:8" ht="14.7" customHeight="1" x14ac:dyDescent="0.25">
      <c r="A69" s="71"/>
      <c r="B69" s="26"/>
      <c r="C69" s="5"/>
      <c r="D69" s="70"/>
      <c r="E69" s="26"/>
      <c r="F69" s="26"/>
      <c r="G69" s="40"/>
    </row>
    <row r="70" spans="1:8" ht="14.7" customHeight="1" x14ac:dyDescent="0.25">
      <c r="A70" s="78" t="s">
        <v>19</v>
      </c>
      <c r="B70" s="26">
        <f>SUM(D70:G70)</f>
        <v>3</v>
      </c>
      <c r="C70" s="5">
        <f>B70/$B$8*100</f>
        <v>3.3244680851063829E-2</v>
      </c>
      <c r="D70" s="84">
        <v>3</v>
      </c>
      <c r="E70" s="65">
        <v>0</v>
      </c>
      <c r="F70" s="21">
        <v>0</v>
      </c>
      <c r="G70" s="87">
        <v>0</v>
      </c>
    </row>
    <row r="71" spans="1:8" ht="14.7" customHeight="1" x14ac:dyDescent="0.25">
      <c r="A71" s="79" t="s">
        <v>20</v>
      </c>
      <c r="B71" s="26">
        <f>SUM(D71:G71)</f>
        <v>4</v>
      </c>
      <c r="C71" s="5">
        <f>B71/$B$8*100</f>
        <v>4.4326241134751775E-2</v>
      </c>
      <c r="D71" s="85">
        <v>3</v>
      </c>
      <c r="E71" s="65">
        <v>0</v>
      </c>
      <c r="F71" s="56">
        <v>1</v>
      </c>
      <c r="G71" s="87">
        <v>0</v>
      </c>
    </row>
    <row r="72" spans="1:8" ht="14.7" customHeight="1" x14ac:dyDescent="0.25">
      <c r="A72" s="79" t="s">
        <v>21</v>
      </c>
      <c r="B72" s="26">
        <f>SUM(D72:G72)</f>
        <v>10</v>
      </c>
      <c r="C72" s="5">
        <f>B72/$B$8*100</f>
        <v>0.11081560283687944</v>
      </c>
      <c r="D72" s="85">
        <v>5</v>
      </c>
      <c r="E72" s="65">
        <v>0</v>
      </c>
      <c r="F72" s="56">
        <v>5</v>
      </c>
      <c r="G72" s="87">
        <v>0</v>
      </c>
    </row>
    <row r="73" spans="1:8" ht="14.7" customHeight="1" x14ac:dyDescent="0.25">
      <c r="A73" s="79" t="s">
        <v>23</v>
      </c>
      <c r="B73" s="26">
        <f>SUM(D73:G73)</f>
        <v>17</v>
      </c>
      <c r="C73" s="5">
        <f>B73/$B$8*100</f>
        <v>0.18838652482269502</v>
      </c>
      <c r="D73" s="85">
        <v>7</v>
      </c>
      <c r="E73" s="56">
        <v>0</v>
      </c>
      <c r="F73" s="56">
        <v>10</v>
      </c>
      <c r="G73" s="87">
        <v>0</v>
      </c>
    </row>
    <row r="74" spans="1:8" ht="14.7" customHeight="1" x14ac:dyDescent="0.25">
      <c r="A74" s="79" t="s">
        <v>22</v>
      </c>
      <c r="B74" s="26">
        <f>SUM(D74:G74)</f>
        <v>19</v>
      </c>
      <c r="C74" s="5">
        <f>B74/$B$8*100</f>
        <v>0.21054964539007093</v>
      </c>
      <c r="D74" s="85">
        <v>5</v>
      </c>
      <c r="E74" s="56">
        <v>0</v>
      </c>
      <c r="F74" s="56">
        <v>14</v>
      </c>
      <c r="G74" s="87">
        <v>0</v>
      </c>
    </row>
    <row r="75" spans="1:8" ht="14.7" customHeight="1" x14ac:dyDescent="0.25">
      <c r="A75" s="79"/>
      <c r="B75" s="26"/>
      <c r="C75" s="5"/>
      <c r="D75" s="85"/>
      <c r="E75" s="54"/>
      <c r="F75" s="56"/>
      <c r="G75" s="87"/>
    </row>
    <row r="76" spans="1:8" ht="14.7" customHeight="1" x14ac:dyDescent="0.25">
      <c r="A76" s="71" t="s">
        <v>24</v>
      </c>
      <c r="B76" s="26">
        <f t="shared" ref="B76:B81" si="7">SUM(D76:G76)</f>
        <v>108</v>
      </c>
      <c r="C76" s="5">
        <f t="shared" ref="C76:C81" si="8">B76/$B$8*100</f>
        <v>1.196808510638298</v>
      </c>
      <c r="D76" s="85">
        <v>20</v>
      </c>
      <c r="E76" s="54">
        <v>4</v>
      </c>
      <c r="F76" s="56">
        <v>84</v>
      </c>
      <c r="G76" s="87">
        <v>0</v>
      </c>
    </row>
    <row r="77" spans="1:8" s="13" customFormat="1" ht="14.7" customHeight="1" x14ac:dyDescent="0.25">
      <c r="A77" s="71" t="s">
        <v>25</v>
      </c>
      <c r="B77" s="26">
        <f t="shared" si="7"/>
        <v>105</v>
      </c>
      <c r="C77" s="5">
        <f t="shared" si="8"/>
        <v>1.1635638297872339</v>
      </c>
      <c r="D77" s="85">
        <v>21</v>
      </c>
      <c r="E77" s="54">
        <v>12</v>
      </c>
      <c r="F77" s="56">
        <v>72</v>
      </c>
      <c r="G77" s="58">
        <v>0</v>
      </c>
      <c r="H77" s="48"/>
    </row>
    <row r="78" spans="1:8" s="13" customFormat="1" ht="14.7" customHeight="1" x14ac:dyDescent="0.25">
      <c r="A78" s="71" t="s">
        <v>26</v>
      </c>
      <c r="B78" s="26">
        <f t="shared" si="7"/>
        <v>84</v>
      </c>
      <c r="C78" s="5">
        <f t="shared" si="8"/>
        <v>0.93085106382978722</v>
      </c>
      <c r="D78" s="85">
        <v>9</v>
      </c>
      <c r="E78" s="54">
        <v>6</v>
      </c>
      <c r="F78" s="56">
        <v>69</v>
      </c>
      <c r="G78" s="58">
        <v>0</v>
      </c>
      <c r="H78" s="48"/>
    </row>
    <row r="79" spans="1:8" s="14" customFormat="1" ht="14.7" customHeight="1" x14ac:dyDescent="0.3">
      <c r="A79" s="71" t="s">
        <v>27</v>
      </c>
      <c r="B79" s="26">
        <f t="shared" si="7"/>
        <v>77</v>
      </c>
      <c r="C79" s="5">
        <f t="shared" si="8"/>
        <v>0.85328014184397161</v>
      </c>
      <c r="D79" s="85">
        <v>10</v>
      </c>
      <c r="E79" s="54">
        <v>14</v>
      </c>
      <c r="F79" s="56">
        <v>53</v>
      </c>
      <c r="G79" s="58">
        <v>0</v>
      </c>
      <c r="H79" s="12"/>
    </row>
    <row r="80" spans="1:8" s="14" customFormat="1" ht="14.7" customHeight="1" x14ac:dyDescent="0.3">
      <c r="A80" s="71" t="s">
        <v>28</v>
      </c>
      <c r="B80" s="26">
        <f t="shared" si="7"/>
        <v>29</v>
      </c>
      <c r="C80" s="5">
        <f t="shared" si="8"/>
        <v>0.32136524822695034</v>
      </c>
      <c r="D80" s="85">
        <v>1</v>
      </c>
      <c r="E80" s="54">
        <v>7</v>
      </c>
      <c r="F80" s="56">
        <v>21</v>
      </c>
      <c r="G80" s="58">
        <v>0</v>
      </c>
      <c r="H80" s="12"/>
    </row>
    <row r="81" spans="1:8" s="14" customFormat="1" ht="14.7" customHeight="1" x14ac:dyDescent="0.3">
      <c r="A81" s="71" t="s">
        <v>29</v>
      </c>
      <c r="B81" s="26">
        <f t="shared" si="7"/>
        <v>3</v>
      </c>
      <c r="C81" s="5">
        <f t="shared" si="8"/>
        <v>3.3244680851063829E-2</v>
      </c>
      <c r="D81" s="85">
        <v>1</v>
      </c>
      <c r="E81" s="54">
        <v>2</v>
      </c>
      <c r="F81" s="56">
        <v>0</v>
      </c>
      <c r="G81" s="58">
        <v>0</v>
      </c>
      <c r="H81" s="12"/>
    </row>
    <row r="82" spans="1:8" s="4" customFormat="1" ht="14.7" customHeight="1" x14ac:dyDescent="0.25">
      <c r="A82" s="72"/>
      <c r="B82" s="73"/>
      <c r="C82" s="73"/>
      <c r="D82" s="72"/>
      <c r="E82" s="73"/>
      <c r="F82" s="73"/>
      <c r="H82" s="3"/>
    </row>
    <row r="83" spans="1:8" s="4" customFormat="1" ht="14.7" customHeight="1" x14ac:dyDescent="0.25">
      <c r="A83" s="51" t="s">
        <v>34</v>
      </c>
      <c r="B83" s="26">
        <f>SUM(D83:G83)</f>
        <v>790</v>
      </c>
      <c r="C83" s="5">
        <f>B83/$B$8*100</f>
        <v>8.7544326241134751</v>
      </c>
      <c r="D83" s="77">
        <f>SUM(D85,D89,D97:D103)</f>
        <v>217</v>
      </c>
      <c r="E83" s="55">
        <f>SUM(E85,E89,E97:E103)</f>
        <v>95</v>
      </c>
      <c r="F83" s="23">
        <f>SUM(F85,F89,F97:F103)</f>
        <v>478</v>
      </c>
      <c r="G83" s="43">
        <f>SUM(G85,G89,G97:G103)</f>
        <v>0</v>
      </c>
      <c r="H83" s="3"/>
    </row>
    <row r="84" spans="1:8" s="4" customFormat="1" ht="14.7" customHeight="1" x14ac:dyDescent="0.25">
      <c r="A84" s="80"/>
      <c r="B84" s="26"/>
      <c r="C84" s="5"/>
      <c r="D84" s="77"/>
      <c r="E84" s="55"/>
      <c r="F84" s="23"/>
      <c r="G84" s="43"/>
      <c r="H84" s="3"/>
    </row>
    <row r="85" spans="1:8" s="14" customFormat="1" ht="14.7" customHeight="1" x14ac:dyDescent="0.3">
      <c r="A85" s="81" t="s">
        <v>14</v>
      </c>
      <c r="B85" s="26">
        <f>SUM(D85:G85)</f>
        <v>3</v>
      </c>
      <c r="C85" s="35">
        <f>B85/$B$8*100</f>
        <v>3.3244680851063829E-2</v>
      </c>
      <c r="D85" s="70">
        <f>D87</f>
        <v>2</v>
      </c>
      <c r="E85" s="104">
        <f>E87</f>
        <v>0</v>
      </c>
      <c r="F85" s="26">
        <f>F87</f>
        <v>1</v>
      </c>
      <c r="G85" s="40">
        <f>G87</f>
        <v>0</v>
      </c>
      <c r="H85" s="12"/>
    </row>
    <row r="86" spans="1:8" s="14" customFormat="1" ht="14.7" customHeight="1" x14ac:dyDescent="0.3">
      <c r="A86" s="81"/>
      <c r="B86" s="26"/>
      <c r="C86" s="35"/>
      <c r="D86" s="70"/>
      <c r="E86" s="60"/>
      <c r="F86" s="26"/>
      <c r="G86" s="40"/>
      <c r="H86" s="12"/>
    </row>
    <row r="87" spans="1:8" s="4" customFormat="1" ht="14.7" customHeight="1" x14ac:dyDescent="0.25">
      <c r="A87" s="79" t="s">
        <v>16</v>
      </c>
      <c r="B87" s="23">
        <f>SUM(D87:G87)</f>
        <v>3</v>
      </c>
      <c r="C87" s="5">
        <f>B87/$B$8*100</f>
        <v>3.3244680851063829E-2</v>
      </c>
      <c r="D87" s="85">
        <v>2</v>
      </c>
      <c r="E87" s="65">
        <v>0</v>
      </c>
      <c r="F87" s="56">
        <v>1</v>
      </c>
      <c r="G87" s="58">
        <v>0</v>
      </c>
      <c r="H87" s="3"/>
    </row>
    <row r="88" spans="1:8" s="4" customFormat="1" ht="14.7" customHeight="1" x14ac:dyDescent="0.25">
      <c r="A88" s="79"/>
      <c r="B88" s="23"/>
      <c r="C88" s="5"/>
      <c r="D88" s="85"/>
      <c r="E88" s="62"/>
      <c r="F88" s="56"/>
      <c r="G88" s="58"/>
      <c r="H88" s="3"/>
    </row>
    <row r="89" spans="1:8" s="4" customFormat="1" ht="14.7" customHeight="1" x14ac:dyDescent="0.25">
      <c r="A89" s="71" t="s">
        <v>17</v>
      </c>
      <c r="B89" s="26">
        <f>SUM(D89:G89)</f>
        <v>97</v>
      </c>
      <c r="C89" s="5">
        <f>B89/$B$8*100</f>
        <v>1.0749113475177305</v>
      </c>
      <c r="D89" s="77">
        <f>SUM(D91:D95)</f>
        <v>48</v>
      </c>
      <c r="E89" s="55">
        <f>SUM(E91:E95)</f>
        <v>1</v>
      </c>
      <c r="F89" s="23">
        <f>SUM(F91:F95)</f>
        <v>48</v>
      </c>
      <c r="G89" s="43">
        <f>SUM(G91:G95)</f>
        <v>0</v>
      </c>
      <c r="H89" s="3"/>
    </row>
    <row r="90" spans="1:8" s="4" customFormat="1" ht="14.7" customHeight="1" x14ac:dyDescent="0.25">
      <c r="A90" s="82"/>
      <c r="B90" s="26"/>
      <c r="C90" s="5"/>
      <c r="D90" s="77"/>
      <c r="E90" s="55"/>
      <c r="F90" s="23"/>
      <c r="G90" s="43"/>
      <c r="H90" s="3"/>
    </row>
    <row r="91" spans="1:8" s="4" customFormat="1" ht="14.7" customHeight="1" x14ac:dyDescent="0.25">
      <c r="A91" s="79" t="s">
        <v>19</v>
      </c>
      <c r="B91" s="23">
        <f>SUM(D91:G91)</f>
        <v>9</v>
      </c>
      <c r="C91" s="5">
        <f>B91/$B$8*100</f>
        <v>9.9734042553191488E-2</v>
      </c>
      <c r="D91" s="85">
        <v>6</v>
      </c>
      <c r="E91" s="65">
        <v>0</v>
      </c>
      <c r="F91" s="56">
        <v>3</v>
      </c>
      <c r="G91" s="58">
        <v>0</v>
      </c>
      <c r="H91" s="3"/>
    </row>
    <row r="92" spans="1:8" s="4" customFormat="1" ht="14.7" customHeight="1" x14ac:dyDescent="0.25">
      <c r="A92" s="79" t="s">
        <v>20</v>
      </c>
      <c r="B92" s="23">
        <f>SUM(D92:G92)</f>
        <v>13</v>
      </c>
      <c r="C92" s="5">
        <f>B92/$B$8*100</f>
        <v>0.14406028368794324</v>
      </c>
      <c r="D92" s="85">
        <v>12</v>
      </c>
      <c r="E92" s="65">
        <v>0</v>
      </c>
      <c r="F92" s="56">
        <v>1</v>
      </c>
      <c r="G92" s="58">
        <v>0</v>
      </c>
      <c r="H92" s="3"/>
    </row>
    <row r="93" spans="1:8" ht="14.7" customHeight="1" x14ac:dyDescent="0.25">
      <c r="A93" s="79" t="s">
        <v>21</v>
      </c>
      <c r="B93" s="23">
        <f>SUM(D93:G93)</f>
        <v>14</v>
      </c>
      <c r="C93" s="5">
        <f>B93/$B$8*100</f>
        <v>0.15514184397163122</v>
      </c>
      <c r="D93" s="85">
        <v>9</v>
      </c>
      <c r="E93" s="65">
        <v>0</v>
      </c>
      <c r="F93" s="56">
        <v>5</v>
      </c>
      <c r="G93" s="58">
        <v>0</v>
      </c>
    </row>
    <row r="94" spans="1:8" ht="14.7" customHeight="1" x14ac:dyDescent="0.25">
      <c r="A94" s="79" t="s">
        <v>23</v>
      </c>
      <c r="B94" s="23">
        <f>SUM(D94:G94)</f>
        <v>26</v>
      </c>
      <c r="C94" s="5">
        <f>B94/$B$8*100</f>
        <v>0.28812056737588648</v>
      </c>
      <c r="D94" s="85">
        <v>9</v>
      </c>
      <c r="E94" s="56">
        <v>0</v>
      </c>
      <c r="F94" s="56">
        <v>17</v>
      </c>
      <c r="G94" s="58">
        <v>0</v>
      </c>
    </row>
    <row r="95" spans="1:8" ht="14.7" customHeight="1" x14ac:dyDescent="0.25">
      <c r="A95" s="79" t="s">
        <v>22</v>
      </c>
      <c r="B95" s="23">
        <f>SUM(D95:G95)</f>
        <v>35</v>
      </c>
      <c r="C95" s="5">
        <f>B95/$B$8*100</f>
        <v>0.387854609929078</v>
      </c>
      <c r="D95" s="85">
        <v>12</v>
      </c>
      <c r="E95" s="54">
        <v>1</v>
      </c>
      <c r="F95" s="56">
        <v>22</v>
      </c>
      <c r="G95" s="58">
        <v>0</v>
      </c>
    </row>
    <row r="96" spans="1:8" ht="14.7" customHeight="1" x14ac:dyDescent="0.25">
      <c r="A96" s="79"/>
      <c r="B96" s="23"/>
      <c r="C96" s="5"/>
      <c r="D96" s="85"/>
      <c r="E96" s="54"/>
      <c r="F96" s="56"/>
      <c r="G96" s="58"/>
    </row>
    <row r="97" spans="1:8" ht="14.7" customHeight="1" x14ac:dyDescent="0.25">
      <c r="A97" s="71" t="s">
        <v>24</v>
      </c>
      <c r="B97" s="23">
        <f t="shared" ref="B97:B103" si="9">SUM(D97:G97)</f>
        <v>221</v>
      </c>
      <c r="C97" s="5">
        <f t="shared" ref="C97:C103" si="10">B97/$B$8*100</f>
        <v>2.4490248226950353</v>
      </c>
      <c r="D97" s="85">
        <v>70</v>
      </c>
      <c r="E97" s="54">
        <v>12</v>
      </c>
      <c r="F97" s="56">
        <v>139</v>
      </c>
      <c r="G97" s="58">
        <v>0</v>
      </c>
    </row>
    <row r="98" spans="1:8" ht="14.7" customHeight="1" x14ac:dyDescent="0.25">
      <c r="A98" s="71" t="s">
        <v>25</v>
      </c>
      <c r="B98" s="23">
        <f t="shared" si="9"/>
        <v>176</v>
      </c>
      <c r="C98" s="5">
        <f t="shared" si="10"/>
        <v>1.9503546099290781</v>
      </c>
      <c r="D98" s="85">
        <v>37</v>
      </c>
      <c r="E98" s="54">
        <v>20</v>
      </c>
      <c r="F98" s="56">
        <v>119</v>
      </c>
      <c r="G98" s="58">
        <v>0</v>
      </c>
    </row>
    <row r="99" spans="1:8" ht="14.7" customHeight="1" x14ac:dyDescent="0.25">
      <c r="A99" s="71" t="s">
        <v>26</v>
      </c>
      <c r="B99" s="23">
        <f t="shared" si="9"/>
        <v>140</v>
      </c>
      <c r="C99" s="5">
        <f t="shared" si="10"/>
        <v>1.551418439716312</v>
      </c>
      <c r="D99" s="85">
        <v>30</v>
      </c>
      <c r="E99" s="54">
        <v>25</v>
      </c>
      <c r="F99" s="56">
        <v>85</v>
      </c>
      <c r="G99" s="58">
        <v>0</v>
      </c>
    </row>
    <row r="100" spans="1:8" ht="14.7" customHeight="1" x14ac:dyDescent="0.25">
      <c r="A100" s="71" t="s">
        <v>27</v>
      </c>
      <c r="B100" s="23">
        <f t="shared" si="9"/>
        <v>96</v>
      </c>
      <c r="C100" s="5">
        <f t="shared" si="10"/>
        <v>1.0638297872340425</v>
      </c>
      <c r="D100" s="85">
        <v>19</v>
      </c>
      <c r="E100" s="54">
        <v>19</v>
      </c>
      <c r="F100" s="56">
        <v>58</v>
      </c>
      <c r="G100" s="58">
        <v>0</v>
      </c>
    </row>
    <row r="101" spans="1:8" s="14" customFormat="1" ht="14.7" customHeight="1" x14ac:dyDescent="0.3">
      <c r="A101" s="71" t="s">
        <v>28</v>
      </c>
      <c r="B101" s="23">
        <f t="shared" si="9"/>
        <v>47</v>
      </c>
      <c r="C101" s="5">
        <f t="shared" si="10"/>
        <v>0.52083333333333326</v>
      </c>
      <c r="D101" s="85">
        <v>6</v>
      </c>
      <c r="E101" s="54">
        <v>16</v>
      </c>
      <c r="F101" s="56">
        <v>25</v>
      </c>
      <c r="G101" s="58">
        <v>0</v>
      </c>
      <c r="H101" s="12"/>
    </row>
    <row r="102" spans="1:8" s="14" customFormat="1" ht="14.7" customHeight="1" x14ac:dyDescent="0.3">
      <c r="A102" s="71" t="s">
        <v>29</v>
      </c>
      <c r="B102" s="23">
        <f t="shared" si="9"/>
        <v>5</v>
      </c>
      <c r="C102" s="5">
        <f t="shared" si="10"/>
        <v>5.540780141843972E-2</v>
      </c>
      <c r="D102" s="85">
        <v>0</v>
      </c>
      <c r="E102" s="54">
        <v>2</v>
      </c>
      <c r="F102" s="56">
        <v>3</v>
      </c>
      <c r="G102" s="58">
        <v>0</v>
      </c>
      <c r="H102" s="12"/>
    </row>
    <row r="103" spans="1:8" s="14" customFormat="1" ht="14.7" customHeight="1" x14ac:dyDescent="0.3">
      <c r="A103" s="71" t="s">
        <v>31</v>
      </c>
      <c r="B103" s="23">
        <f t="shared" si="9"/>
        <v>5</v>
      </c>
      <c r="C103" s="5">
        <f t="shared" si="10"/>
        <v>5.540780141843972E-2</v>
      </c>
      <c r="D103" s="85">
        <v>5</v>
      </c>
      <c r="E103" s="54" t="s">
        <v>4</v>
      </c>
      <c r="F103" s="56">
        <v>0</v>
      </c>
      <c r="G103" s="58">
        <v>0</v>
      </c>
      <c r="H103" s="12"/>
    </row>
    <row r="104" spans="1:8" s="14" customFormat="1" ht="14.7" customHeight="1" x14ac:dyDescent="0.3">
      <c r="A104" s="74"/>
      <c r="B104" s="75"/>
      <c r="C104" s="75"/>
      <c r="D104" s="75"/>
      <c r="E104" s="75"/>
      <c r="F104" s="75"/>
      <c r="H104" s="12"/>
    </row>
    <row r="105" spans="1:8" s="14" customFormat="1" ht="14.7" customHeight="1" x14ac:dyDescent="0.3">
      <c r="A105" s="51" t="s">
        <v>35</v>
      </c>
      <c r="B105" s="26">
        <f>SUM(D105:G105)</f>
        <v>1040</v>
      </c>
      <c r="C105" s="5">
        <f>B105/$B$8*100</f>
        <v>11.524822695035461</v>
      </c>
      <c r="D105" s="77">
        <f>SUM(D107,D121,D129:D134)</f>
        <v>159</v>
      </c>
      <c r="E105" s="55">
        <f>SUM(E107,E121,E129:E134)</f>
        <v>142</v>
      </c>
      <c r="F105" s="23">
        <f>SUM(F107,F121,F129:F134)</f>
        <v>738</v>
      </c>
      <c r="G105" s="43">
        <f>SUM(G107,G121,G129:G134)</f>
        <v>1</v>
      </c>
      <c r="H105" s="12"/>
    </row>
    <row r="106" spans="1:8" s="4" customFormat="1" ht="14.7" customHeight="1" x14ac:dyDescent="0.25">
      <c r="A106" s="80"/>
      <c r="B106" s="26"/>
      <c r="C106" s="5"/>
      <c r="D106" s="77"/>
      <c r="E106" s="55"/>
      <c r="F106" s="23"/>
      <c r="G106" s="43"/>
      <c r="H106" s="3"/>
    </row>
    <row r="107" spans="1:8" s="4" customFormat="1" ht="14.7" customHeight="1" x14ac:dyDescent="0.25">
      <c r="A107" s="81" t="s">
        <v>14</v>
      </c>
      <c r="B107" s="26">
        <f>SUM(D107:G107)</f>
        <v>7</v>
      </c>
      <c r="C107" s="35">
        <f>B107/$B$8*100</f>
        <v>7.7570921985815611E-2</v>
      </c>
      <c r="D107" s="70">
        <f>SUM(D109:D111)</f>
        <v>4</v>
      </c>
      <c r="E107" s="60">
        <f>SUM(E109:E111)</f>
        <v>0</v>
      </c>
      <c r="F107" s="26">
        <f>SUM(F109:F111)</f>
        <v>3</v>
      </c>
      <c r="G107" s="36">
        <f>SUM(G109:G111)</f>
        <v>0</v>
      </c>
      <c r="H107" s="3"/>
    </row>
    <row r="108" spans="1:8" s="14" customFormat="1" ht="14.7" customHeight="1" x14ac:dyDescent="0.3">
      <c r="A108" s="83"/>
      <c r="B108" s="26"/>
      <c r="C108" s="35"/>
      <c r="D108" s="70"/>
      <c r="E108" s="60"/>
      <c r="F108" s="26"/>
      <c r="G108" s="40"/>
      <c r="H108" s="12"/>
    </row>
    <row r="109" spans="1:8" s="14" customFormat="1" ht="14.7" customHeight="1" x14ac:dyDescent="0.3">
      <c r="A109" s="79" t="s">
        <v>15</v>
      </c>
      <c r="B109" s="23">
        <f>SUM(D109:G109)</f>
        <v>1</v>
      </c>
      <c r="C109" s="5">
        <f>B109/$B$8*100</f>
        <v>1.1081560283687944E-2</v>
      </c>
      <c r="D109" s="85">
        <v>1</v>
      </c>
      <c r="E109" s="65">
        <v>0</v>
      </c>
      <c r="F109" s="56">
        <v>0</v>
      </c>
      <c r="G109" s="58">
        <v>0</v>
      </c>
      <c r="H109" s="12"/>
    </row>
    <row r="110" spans="1:8" s="14" customFormat="1" ht="14.7" customHeight="1" x14ac:dyDescent="0.3">
      <c r="A110" s="79" t="s">
        <v>18</v>
      </c>
      <c r="B110" s="23">
        <f>SUM(D110:G110)</f>
        <v>1</v>
      </c>
      <c r="C110" s="5">
        <f>B110/$B$8*100</f>
        <v>1.1081560283687944E-2</v>
      </c>
      <c r="D110" s="85">
        <v>1</v>
      </c>
      <c r="E110" s="65">
        <v>0</v>
      </c>
      <c r="F110" s="56">
        <v>0</v>
      </c>
      <c r="G110" s="58">
        <v>0</v>
      </c>
      <c r="H110" s="12"/>
    </row>
    <row r="111" spans="1:8" s="14" customFormat="1" ht="14.7" customHeight="1" x14ac:dyDescent="0.3">
      <c r="A111" s="79" t="s">
        <v>16</v>
      </c>
      <c r="B111" s="23">
        <f>SUM(D111:G111)</f>
        <v>5</v>
      </c>
      <c r="C111" s="5">
        <f>B111/$B$8*100</f>
        <v>5.540780141843972E-2</v>
      </c>
      <c r="D111" s="85">
        <v>2</v>
      </c>
      <c r="E111" s="65">
        <v>0</v>
      </c>
      <c r="F111" s="56">
        <v>3</v>
      </c>
      <c r="G111" s="58">
        <v>0</v>
      </c>
      <c r="H111" s="12"/>
    </row>
    <row r="112" spans="1:8" ht="15" customHeight="1" x14ac:dyDescent="0.25">
      <c r="A112" s="105" t="s">
        <v>45</v>
      </c>
      <c r="B112" s="105"/>
      <c r="C112" s="105"/>
      <c r="D112" s="105"/>
      <c r="E112" s="105"/>
      <c r="F112" s="105"/>
      <c r="G112" s="105"/>
    </row>
    <row r="113" spans="1:8" ht="15" customHeight="1" x14ac:dyDescent="0.25">
      <c r="A113" s="106" t="s">
        <v>51</v>
      </c>
      <c r="B113" s="106"/>
      <c r="C113" s="106"/>
      <c r="D113" s="106"/>
      <c r="E113" s="106"/>
      <c r="F113" s="106"/>
      <c r="G113" s="106"/>
    </row>
    <row r="114" spans="1:8" ht="12.6" customHeight="1" x14ac:dyDescent="0.3">
      <c r="A114" s="9"/>
      <c r="B114" s="10"/>
      <c r="C114" s="11"/>
      <c r="D114" s="10"/>
      <c r="E114" s="10"/>
      <c r="F114" s="10"/>
      <c r="G114" s="10"/>
    </row>
    <row r="115" spans="1:8" ht="24.9" customHeight="1" x14ac:dyDescent="0.25">
      <c r="A115" s="107" t="s">
        <v>44</v>
      </c>
      <c r="B115" s="110" t="s">
        <v>0</v>
      </c>
      <c r="C115" s="111"/>
      <c r="D115" s="111"/>
      <c r="E115" s="111"/>
      <c r="F115" s="111"/>
      <c r="G115" s="111"/>
    </row>
    <row r="116" spans="1:8" ht="24.9" customHeight="1" x14ac:dyDescent="0.25">
      <c r="A116" s="108"/>
      <c r="B116" s="112" t="s">
        <v>1</v>
      </c>
      <c r="C116" s="114" t="s">
        <v>9</v>
      </c>
      <c r="D116" s="110" t="s">
        <v>8</v>
      </c>
      <c r="E116" s="111"/>
      <c r="F116" s="111"/>
      <c r="G116" s="111"/>
    </row>
    <row r="117" spans="1:8" ht="24.9" customHeight="1" x14ac:dyDescent="0.25">
      <c r="A117" s="109"/>
      <c r="B117" s="113"/>
      <c r="C117" s="115"/>
      <c r="D117" s="27" t="s">
        <v>5</v>
      </c>
      <c r="E117" s="27" t="s">
        <v>3</v>
      </c>
      <c r="F117" s="27" t="s">
        <v>2</v>
      </c>
      <c r="G117" s="28" t="s">
        <v>10</v>
      </c>
    </row>
    <row r="118" spans="1:8" s="99" customFormat="1" ht="15.75" customHeight="1" x14ac:dyDescent="0.25">
      <c r="A118" s="95"/>
      <c r="B118" s="96"/>
      <c r="C118" s="100"/>
      <c r="D118" s="95"/>
      <c r="E118" s="97"/>
      <c r="F118" s="97"/>
      <c r="G118" s="98"/>
      <c r="H118" s="102"/>
    </row>
    <row r="119" spans="1:8" s="99" customFormat="1" ht="15.75" customHeight="1" x14ac:dyDescent="0.25">
      <c r="A119" s="51" t="s">
        <v>47</v>
      </c>
      <c r="B119" s="96"/>
      <c r="C119" s="100"/>
      <c r="D119" s="95"/>
      <c r="E119" s="97"/>
      <c r="F119" s="97"/>
      <c r="G119" s="98"/>
      <c r="H119" s="102"/>
    </row>
    <row r="120" spans="1:8" ht="15.75" customHeight="1" x14ac:dyDescent="0.25">
      <c r="A120" s="95"/>
      <c r="B120" s="96"/>
      <c r="C120" s="100"/>
      <c r="D120" s="95"/>
      <c r="E120" s="97"/>
      <c r="F120" s="97"/>
      <c r="G120" s="98"/>
    </row>
    <row r="121" spans="1:8" s="4" customFormat="1" ht="15.75" customHeight="1" x14ac:dyDescent="0.25">
      <c r="A121" s="71" t="s">
        <v>17</v>
      </c>
      <c r="B121" s="26">
        <f>SUM(D121:G121)</f>
        <v>103</v>
      </c>
      <c r="C121" s="5">
        <f>B121/$B$8*100</f>
        <v>1.1414007092198581</v>
      </c>
      <c r="D121" s="77">
        <f>SUM(D123:D127)</f>
        <v>27</v>
      </c>
      <c r="E121" s="55">
        <f>SUM(E123:E127)</f>
        <v>2</v>
      </c>
      <c r="F121" s="23">
        <f>SUM(F123:F127)</f>
        <v>74</v>
      </c>
      <c r="G121" s="43">
        <f>SUM(G123:G127)</f>
        <v>0</v>
      </c>
      <c r="H121" s="3"/>
    </row>
    <row r="122" spans="1:8" s="4" customFormat="1" ht="15.75" customHeight="1" x14ac:dyDescent="0.25">
      <c r="A122" s="72"/>
      <c r="B122" s="73"/>
      <c r="C122" s="73"/>
      <c r="D122" s="72"/>
      <c r="E122" s="73"/>
      <c r="F122" s="73"/>
      <c r="H122" s="3"/>
    </row>
    <row r="123" spans="1:8" s="4" customFormat="1" ht="15.75" customHeight="1" x14ac:dyDescent="0.25">
      <c r="A123" s="79" t="s">
        <v>19</v>
      </c>
      <c r="B123" s="23">
        <f>SUM(D123:G123)</f>
        <v>5</v>
      </c>
      <c r="C123" s="5">
        <f>B123/$B$8*100</f>
        <v>5.540780141843972E-2</v>
      </c>
      <c r="D123" s="85">
        <v>3</v>
      </c>
      <c r="E123" s="65">
        <v>0</v>
      </c>
      <c r="F123" s="56">
        <v>2</v>
      </c>
      <c r="G123" s="58">
        <v>0</v>
      </c>
      <c r="H123" s="3"/>
    </row>
    <row r="124" spans="1:8" s="4" customFormat="1" ht="15.75" customHeight="1" x14ac:dyDescent="0.25">
      <c r="A124" s="79" t="s">
        <v>20</v>
      </c>
      <c r="B124" s="23">
        <f>SUM(D124:G124)</f>
        <v>13</v>
      </c>
      <c r="C124" s="5">
        <f>B124/$B$8*100</f>
        <v>0.14406028368794324</v>
      </c>
      <c r="D124" s="85">
        <v>6</v>
      </c>
      <c r="E124" s="65">
        <v>0</v>
      </c>
      <c r="F124" s="56">
        <v>7</v>
      </c>
      <c r="G124" s="58">
        <v>0</v>
      </c>
      <c r="H124" s="3"/>
    </row>
    <row r="125" spans="1:8" ht="15.75" customHeight="1" x14ac:dyDescent="0.25">
      <c r="A125" s="79" t="s">
        <v>21</v>
      </c>
      <c r="B125" s="23">
        <f>SUM(D125:G125)</f>
        <v>17</v>
      </c>
      <c r="C125" s="5">
        <f>B125/$B$8*100</f>
        <v>0.18838652482269502</v>
      </c>
      <c r="D125" s="85">
        <v>5</v>
      </c>
      <c r="E125" s="65">
        <v>0</v>
      </c>
      <c r="F125" s="56">
        <v>12</v>
      </c>
      <c r="G125" s="58">
        <v>0</v>
      </c>
    </row>
    <row r="126" spans="1:8" ht="15.75" customHeight="1" x14ac:dyDescent="0.25">
      <c r="A126" s="79" t="s">
        <v>23</v>
      </c>
      <c r="B126" s="23">
        <f>SUM(D126:G126)</f>
        <v>31</v>
      </c>
      <c r="C126" s="5">
        <f>B126/$B$8*100</f>
        <v>0.34352836879432624</v>
      </c>
      <c r="D126" s="85">
        <v>8</v>
      </c>
      <c r="E126" s="56">
        <v>0</v>
      </c>
      <c r="F126" s="56">
        <v>23</v>
      </c>
      <c r="G126" s="58">
        <v>0</v>
      </c>
    </row>
    <row r="127" spans="1:8" ht="15.75" customHeight="1" x14ac:dyDescent="0.25">
      <c r="A127" s="79" t="s">
        <v>22</v>
      </c>
      <c r="B127" s="77">
        <f>SUM(D127:G127)</f>
        <v>37</v>
      </c>
      <c r="C127" s="5">
        <f>B127/$B$8*100</f>
        <v>0.4100177304964539</v>
      </c>
      <c r="D127" s="56">
        <v>5</v>
      </c>
      <c r="E127" s="54">
        <v>2</v>
      </c>
      <c r="F127" s="56">
        <v>30</v>
      </c>
      <c r="G127" s="58">
        <v>0</v>
      </c>
    </row>
    <row r="128" spans="1:8" s="14" customFormat="1" ht="15.75" customHeight="1" x14ac:dyDescent="0.3">
      <c r="A128" s="74"/>
      <c r="B128" s="75"/>
      <c r="C128" s="75"/>
      <c r="D128" s="75"/>
      <c r="E128" s="75"/>
      <c r="F128" s="75"/>
      <c r="H128" s="12"/>
    </row>
    <row r="129" spans="1:8" s="14" customFormat="1" ht="15.75" customHeight="1" x14ac:dyDescent="0.3">
      <c r="A129" s="31" t="s">
        <v>24</v>
      </c>
      <c r="B129" s="23">
        <f t="shared" ref="B129:B134" si="11">SUM(D129:G129)</f>
        <v>256</v>
      </c>
      <c r="C129" s="5">
        <f t="shared" ref="C129:C134" si="12">B129/$B$8*100</f>
        <v>2.8368794326241136</v>
      </c>
      <c r="D129" s="56">
        <v>61</v>
      </c>
      <c r="E129" s="54">
        <v>13</v>
      </c>
      <c r="F129" s="56">
        <v>182</v>
      </c>
      <c r="G129" s="58">
        <v>0</v>
      </c>
      <c r="H129" s="12"/>
    </row>
    <row r="130" spans="1:8" s="14" customFormat="1" ht="15.75" customHeight="1" x14ac:dyDescent="0.3">
      <c r="A130" s="31" t="s">
        <v>25</v>
      </c>
      <c r="B130" s="23">
        <f t="shared" si="11"/>
        <v>224</v>
      </c>
      <c r="C130" s="5">
        <f t="shared" si="12"/>
        <v>2.4822695035460995</v>
      </c>
      <c r="D130" s="56">
        <v>23</v>
      </c>
      <c r="E130" s="54">
        <v>39</v>
      </c>
      <c r="F130" s="56">
        <v>162</v>
      </c>
      <c r="G130" s="57">
        <v>0</v>
      </c>
      <c r="H130" s="12"/>
    </row>
    <row r="131" spans="1:8" s="4" customFormat="1" ht="15.75" customHeight="1" x14ac:dyDescent="0.25">
      <c r="A131" s="31" t="s">
        <v>26</v>
      </c>
      <c r="B131" s="23">
        <f t="shared" si="11"/>
        <v>229</v>
      </c>
      <c r="C131" s="5">
        <f t="shared" si="12"/>
        <v>2.5376773049645389</v>
      </c>
      <c r="D131" s="56">
        <v>24</v>
      </c>
      <c r="E131" s="54">
        <v>44</v>
      </c>
      <c r="F131" s="56">
        <v>161</v>
      </c>
      <c r="G131" s="57">
        <v>0</v>
      </c>
      <c r="H131" s="3"/>
    </row>
    <row r="132" spans="1:8" s="4" customFormat="1" ht="15.75" customHeight="1" x14ac:dyDescent="0.25">
      <c r="A132" s="31" t="s">
        <v>27</v>
      </c>
      <c r="B132" s="23">
        <f t="shared" si="11"/>
        <v>140</v>
      </c>
      <c r="C132" s="5">
        <f t="shared" si="12"/>
        <v>1.551418439716312</v>
      </c>
      <c r="D132" s="56">
        <v>16</v>
      </c>
      <c r="E132" s="54">
        <v>27</v>
      </c>
      <c r="F132" s="56">
        <v>96</v>
      </c>
      <c r="G132" s="57">
        <v>1</v>
      </c>
      <c r="H132" s="3"/>
    </row>
    <row r="133" spans="1:8" s="14" customFormat="1" ht="15.75" customHeight="1" x14ac:dyDescent="0.3">
      <c r="A133" s="31" t="s">
        <v>28</v>
      </c>
      <c r="B133" s="23">
        <f t="shared" si="11"/>
        <v>76</v>
      </c>
      <c r="C133" s="5">
        <f t="shared" si="12"/>
        <v>0.84219858156028371</v>
      </c>
      <c r="D133" s="56">
        <v>4</v>
      </c>
      <c r="E133" s="54">
        <v>15</v>
      </c>
      <c r="F133" s="56">
        <v>57</v>
      </c>
      <c r="G133" s="57">
        <v>0</v>
      </c>
      <c r="H133" s="12"/>
    </row>
    <row r="134" spans="1:8" s="14" customFormat="1" ht="15.75" customHeight="1" x14ac:dyDescent="0.3">
      <c r="A134" s="31" t="s">
        <v>29</v>
      </c>
      <c r="B134" s="23">
        <f t="shared" si="11"/>
        <v>5</v>
      </c>
      <c r="C134" s="5">
        <f t="shared" si="12"/>
        <v>5.540780141843972E-2</v>
      </c>
      <c r="D134" s="56">
        <v>0</v>
      </c>
      <c r="E134" s="54">
        <v>2</v>
      </c>
      <c r="F134" s="56">
        <v>3</v>
      </c>
      <c r="G134" s="57">
        <v>0</v>
      </c>
      <c r="H134" s="12"/>
    </row>
    <row r="135" spans="1:8" s="4" customFormat="1" ht="15.75" customHeight="1" x14ac:dyDescent="0.25">
      <c r="A135" s="31"/>
      <c r="B135" s="23"/>
      <c r="C135" s="5"/>
      <c r="D135" s="56"/>
      <c r="E135" s="54"/>
      <c r="F135" s="56"/>
      <c r="G135" s="57"/>
      <c r="H135" s="3"/>
    </row>
    <row r="136" spans="1:8" s="4" customFormat="1" ht="15.75" customHeight="1" x14ac:dyDescent="0.25">
      <c r="A136" s="51" t="s">
        <v>36</v>
      </c>
      <c r="B136" s="26">
        <f>SUM(D136:G136)</f>
        <v>20</v>
      </c>
      <c r="C136" s="5">
        <f>B136/$B$8*100</f>
        <v>0.22163120567375888</v>
      </c>
      <c r="D136" s="26">
        <f>SUM(D138,D142:D146)</f>
        <v>2</v>
      </c>
      <c r="E136" s="26">
        <f t="shared" ref="E136:G136" si="13">SUM(E138,E142:E146)</f>
        <v>1</v>
      </c>
      <c r="F136" s="26">
        <f t="shared" si="13"/>
        <v>17</v>
      </c>
      <c r="G136" s="36">
        <f t="shared" si="13"/>
        <v>0</v>
      </c>
      <c r="H136" s="3"/>
    </row>
    <row r="137" spans="1:8" ht="15.75" customHeight="1" x14ac:dyDescent="0.25">
      <c r="A137" s="46"/>
      <c r="B137" s="26"/>
      <c r="C137" s="5"/>
      <c r="D137" s="26"/>
      <c r="E137" s="55"/>
      <c r="F137" s="23"/>
      <c r="G137" s="25"/>
    </row>
    <row r="138" spans="1:8" ht="15.75" customHeight="1" x14ac:dyDescent="0.25">
      <c r="A138" s="31" t="s">
        <v>17</v>
      </c>
      <c r="B138" s="26">
        <f>SUM(D138:G138)</f>
        <v>2</v>
      </c>
      <c r="C138" s="5">
        <f t="shared" ref="C138" si="14">B138/$B$8*100</f>
        <v>2.2163120567375887E-2</v>
      </c>
      <c r="D138" s="26">
        <f>SUM(D140:D140)</f>
        <v>0</v>
      </c>
      <c r="E138" s="26">
        <f>SUM(E140:E140)</f>
        <v>0</v>
      </c>
      <c r="F138" s="26">
        <f>SUM(F140:F140)</f>
        <v>2</v>
      </c>
      <c r="G138" s="36">
        <f>SUM(G140:G140)</f>
        <v>0</v>
      </c>
    </row>
    <row r="139" spans="1:8" ht="15.75" customHeight="1" x14ac:dyDescent="0.25">
      <c r="A139" s="31"/>
      <c r="B139" s="26"/>
      <c r="C139" s="5"/>
      <c r="D139" s="26"/>
      <c r="E139" s="26"/>
      <c r="F139" s="26"/>
      <c r="G139" s="36"/>
    </row>
    <row r="140" spans="1:8" ht="15.75" customHeight="1" x14ac:dyDescent="0.25">
      <c r="A140" s="30" t="s">
        <v>22</v>
      </c>
      <c r="B140" s="26">
        <f t="shared" ref="B140" si="15">SUM(D140:G140)</f>
        <v>2</v>
      </c>
      <c r="C140" s="5">
        <f>B140/$B$8*100</f>
        <v>2.2163120567375887E-2</v>
      </c>
      <c r="D140" s="56">
        <v>0</v>
      </c>
      <c r="E140" s="56">
        <v>0</v>
      </c>
      <c r="F140" s="56">
        <v>2</v>
      </c>
      <c r="G140" s="57">
        <v>0</v>
      </c>
    </row>
    <row r="141" spans="1:8" ht="15.75" customHeight="1" x14ac:dyDescent="0.25">
      <c r="A141" s="31"/>
      <c r="B141" s="23"/>
      <c r="C141" s="5"/>
      <c r="D141" s="56"/>
      <c r="E141" s="54"/>
      <c r="F141" s="56"/>
      <c r="G141" s="57"/>
    </row>
    <row r="142" spans="1:8" s="13" customFormat="1" ht="15.75" customHeight="1" x14ac:dyDescent="0.25">
      <c r="A142" s="31" t="s">
        <v>24</v>
      </c>
      <c r="B142" s="26">
        <f>SUM(D142:G142)</f>
        <v>4</v>
      </c>
      <c r="C142" s="5">
        <f>B142/$B$8*100</f>
        <v>4.4326241134751775E-2</v>
      </c>
      <c r="D142" s="56">
        <v>1</v>
      </c>
      <c r="E142" s="56">
        <v>0</v>
      </c>
      <c r="F142" s="56">
        <v>3</v>
      </c>
      <c r="G142" s="57">
        <v>0</v>
      </c>
      <c r="H142" s="48"/>
    </row>
    <row r="143" spans="1:8" s="13" customFormat="1" ht="15.75" customHeight="1" x14ac:dyDescent="0.25">
      <c r="A143" s="31" t="s">
        <v>25</v>
      </c>
      <c r="B143" s="26">
        <f>SUM(D143:G143)</f>
        <v>2</v>
      </c>
      <c r="C143" s="5">
        <f>B143/$B$8*100</f>
        <v>2.2163120567375887E-2</v>
      </c>
      <c r="D143" s="56">
        <v>1</v>
      </c>
      <c r="E143" s="54" t="s">
        <v>4</v>
      </c>
      <c r="F143" s="56">
        <v>1</v>
      </c>
      <c r="G143" s="57">
        <v>0</v>
      </c>
      <c r="H143" s="48"/>
    </row>
    <row r="144" spans="1:8" s="14" customFormat="1" ht="15.75" customHeight="1" x14ac:dyDescent="0.3">
      <c r="A144" s="31" t="s">
        <v>26</v>
      </c>
      <c r="B144" s="26">
        <f>SUM(D144:G144)</f>
        <v>7</v>
      </c>
      <c r="C144" s="5">
        <f>B144/$B$8*100</f>
        <v>7.7570921985815611E-2</v>
      </c>
      <c r="D144" s="56">
        <v>0</v>
      </c>
      <c r="E144" s="54" t="s">
        <v>4</v>
      </c>
      <c r="F144" s="56">
        <v>7</v>
      </c>
      <c r="G144" s="57">
        <v>0</v>
      </c>
      <c r="H144" s="12"/>
    </row>
    <row r="145" spans="1:8" s="14" customFormat="1" ht="15.75" customHeight="1" x14ac:dyDescent="0.3">
      <c r="A145" s="31" t="s">
        <v>27</v>
      </c>
      <c r="B145" s="26">
        <f>SUM(D145:G145)</f>
        <v>2</v>
      </c>
      <c r="C145" s="5">
        <f>B145/$B$8*100</f>
        <v>2.2163120567375887E-2</v>
      </c>
      <c r="D145" s="56">
        <v>0</v>
      </c>
      <c r="E145" s="56">
        <v>0</v>
      </c>
      <c r="F145" s="56">
        <v>2</v>
      </c>
      <c r="G145" s="57">
        <v>0</v>
      </c>
      <c r="H145" s="12"/>
    </row>
    <row r="146" spans="1:8" s="4" customFormat="1" ht="15.75" customHeight="1" x14ac:dyDescent="0.25">
      <c r="A146" s="31" t="s">
        <v>28</v>
      </c>
      <c r="B146" s="26">
        <f>SUM(D146:G146)</f>
        <v>3</v>
      </c>
      <c r="C146" s="5">
        <f>B146/$B$8*100</f>
        <v>3.3244680851063829E-2</v>
      </c>
      <c r="D146" s="56">
        <v>0</v>
      </c>
      <c r="E146" s="56">
        <v>1</v>
      </c>
      <c r="F146" s="56">
        <v>2</v>
      </c>
      <c r="G146" s="57">
        <v>0</v>
      </c>
      <c r="H146" s="3"/>
    </row>
    <row r="147" spans="1:8" s="4" customFormat="1" ht="15.75" customHeight="1" x14ac:dyDescent="0.25">
      <c r="A147" s="72"/>
      <c r="B147" s="73"/>
      <c r="C147" s="73"/>
      <c r="D147" s="73"/>
      <c r="E147" s="73"/>
      <c r="F147" s="73"/>
      <c r="H147" s="3"/>
    </row>
    <row r="148" spans="1:8" s="4" customFormat="1" ht="15.75" customHeight="1" x14ac:dyDescent="0.25">
      <c r="A148" s="51" t="s">
        <v>37</v>
      </c>
      <c r="B148" s="26">
        <f>SUM(D148:G148)</f>
        <v>220</v>
      </c>
      <c r="C148" s="5">
        <f>B148/$B$8*100</f>
        <v>2.4379432624113475</v>
      </c>
      <c r="D148" s="23">
        <f>SUM(D150,D158:D163)</f>
        <v>47</v>
      </c>
      <c r="E148" s="55">
        <f>SUM(E150,E158:E163)</f>
        <v>41</v>
      </c>
      <c r="F148" s="23">
        <f>SUM(F150,F158:F163)</f>
        <v>132</v>
      </c>
      <c r="G148" s="25">
        <f>SUM(G150,G158:G163)</f>
        <v>0</v>
      </c>
      <c r="H148" s="3"/>
    </row>
    <row r="149" spans="1:8" s="14" customFormat="1" ht="15.75" customHeight="1" x14ac:dyDescent="0.3">
      <c r="A149" s="30"/>
      <c r="B149" s="26"/>
      <c r="C149" s="5"/>
      <c r="D149" s="56"/>
      <c r="E149" s="62"/>
      <c r="F149" s="56"/>
      <c r="G149" s="32"/>
      <c r="H149" s="12"/>
    </row>
    <row r="150" spans="1:8" s="14" customFormat="1" ht="15.75" customHeight="1" x14ac:dyDescent="0.3">
      <c r="A150" s="31" t="s">
        <v>17</v>
      </c>
      <c r="B150" s="26">
        <f>SUM(D150:G150)</f>
        <v>24</v>
      </c>
      <c r="C150" s="5">
        <f>B150/$B$8*100</f>
        <v>0.26595744680851063</v>
      </c>
      <c r="D150" s="23">
        <f>SUM(D152:D156)</f>
        <v>9</v>
      </c>
      <c r="E150" s="23">
        <f>SUM(E153:E156)</f>
        <v>1</v>
      </c>
      <c r="F150" s="23">
        <f>SUM(F152:F156)</f>
        <v>14</v>
      </c>
      <c r="G150" s="25">
        <f>SUM(G153:G156)</f>
        <v>0</v>
      </c>
      <c r="H150" s="12"/>
    </row>
    <row r="151" spans="1:8" s="14" customFormat="1" ht="15.75" customHeight="1" x14ac:dyDescent="0.3">
      <c r="A151" s="31"/>
      <c r="B151" s="26"/>
      <c r="C151" s="5"/>
      <c r="D151" s="23"/>
      <c r="E151" s="23"/>
      <c r="F151" s="23"/>
      <c r="G151" s="25"/>
      <c r="H151" s="12"/>
    </row>
    <row r="152" spans="1:8" s="4" customFormat="1" ht="15.75" customHeight="1" x14ac:dyDescent="0.25">
      <c r="A152" s="34" t="s">
        <v>19</v>
      </c>
      <c r="B152" s="26">
        <f t="shared" ref="B152" si="16">SUM(D152:G152)</f>
        <v>2</v>
      </c>
      <c r="C152" s="5">
        <f t="shared" ref="C152" si="17">B152/$B$8*100</f>
        <v>2.2163120567375887E-2</v>
      </c>
      <c r="D152" s="21">
        <v>1</v>
      </c>
      <c r="E152" s="62">
        <v>0</v>
      </c>
      <c r="F152" s="21">
        <v>1</v>
      </c>
      <c r="G152" s="32">
        <v>0</v>
      </c>
      <c r="H152" s="3"/>
    </row>
    <row r="153" spans="1:8" s="4" customFormat="1" ht="15.75" customHeight="1" x14ac:dyDescent="0.25">
      <c r="A153" s="34" t="s">
        <v>20</v>
      </c>
      <c r="B153" s="23">
        <f>SUM(D153:G153)</f>
        <v>3</v>
      </c>
      <c r="C153" s="5">
        <f>B153/$B$8*100</f>
        <v>3.3244680851063829E-2</v>
      </c>
      <c r="D153" s="56">
        <v>3</v>
      </c>
      <c r="E153" s="65">
        <v>0</v>
      </c>
      <c r="F153" s="56">
        <v>0</v>
      </c>
      <c r="G153" s="57">
        <v>0</v>
      </c>
      <c r="H153" s="3"/>
    </row>
    <row r="154" spans="1:8" s="4" customFormat="1" ht="15.75" customHeight="1" x14ac:dyDescent="0.25">
      <c r="A154" s="30" t="s">
        <v>21</v>
      </c>
      <c r="B154" s="23">
        <f>SUM(D154:G154)</f>
        <v>1</v>
      </c>
      <c r="C154" s="5">
        <f>B154/$B$8*100</f>
        <v>1.1081560283687944E-2</v>
      </c>
      <c r="D154" s="56">
        <v>1</v>
      </c>
      <c r="E154" s="65">
        <v>0</v>
      </c>
      <c r="F154" s="56">
        <v>0</v>
      </c>
      <c r="G154" s="57">
        <v>0</v>
      </c>
      <c r="H154" s="3"/>
    </row>
    <row r="155" spans="1:8" s="4" customFormat="1" ht="15.75" customHeight="1" x14ac:dyDescent="0.25">
      <c r="A155" s="30" t="s">
        <v>23</v>
      </c>
      <c r="B155" s="23">
        <f>SUM(D155:G155)</f>
        <v>12</v>
      </c>
      <c r="C155" s="5">
        <f>B155/$B$8*100</f>
        <v>0.13297872340425532</v>
      </c>
      <c r="D155" s="56">
        <v>3</v>
      </c>
      <c r="E155" s="56">
        <v>0</v>
      </c>
      <c r="F155" s="56">
        <v>9</v>
      </c>
      <c r="G155" s="57">
        <v>0</v>
      </c>
      <c r="H155" s="3"/>
    </row>
    <row r="156" spans="1:8" s="4" customFormat="1" ht="15.75" customHeight="1" x14ac:dyDescent="0.25">
      <c r="A156" s="30" t="s">
        <v>22</v>
      </c>
      <c r="B156" s="23">
        <f>SUM(D156:G156)</f>
        <v>6</v>
      </c>
      <c r="C156" s="5">
        <f>B156/$B$8*100</f>
        <v>6.6489361702127658E-2</v>
      </c>
      <c r="D156" s="56">
        <v>1</v>
      </c>
      <c r="E156" s="56">
        <v>1</v>
      </c>
      <c r="F156" s="56">
        <v>4</v>
      </c>
      <c r="G156" s="57">
        <v>0</v>
      </c>
      <c r="H156" s="3"/>
    </row>
    <row r="157" spans="1:8" s="4" customFormat="1" ht="15.75" customHeight="1" x14ac:dyDescent="0.25">
      <c r="A157" s="72"/>
      <c r="B157" s="73"/>
      <c r="C157" s="73"/>
      <c r="D157" s="73"/>
      <c r="E157" s="73"/>
      <c r="F157" s="73"/>
      <c r="H157" s="3"/>
    </row>
    <row r="158" spans="1:8" ht="15.75" customHeight="1" x14ac:dyDescent="0.25">
      <c r="A158" s="31" t="s">
        <v>24</v>
      </c>
      <c r="B158" s="23">
        <f t="shared" ref="B158:B163" si="18">SUM(D158:G158)</f>
        <v>52</v>
      </c>
      <c r="C158" s="5">
        <f t="shared" ref="C158:C163" si="19">B158/$B$8*100</f>
        <v>0.57624113475177297</v>
      </c>
      <c r="D158" s="56">
        <v>14</v>
      </c>
      <c r="E158" s="54">
        <v>2</v>
      </c>
      <c r="F158" s="56">
        <v>36</v>
      </c>
      <c r="G158" s="57">
        <v>0</v>
      </c>
    </row>
    <row r="159" spans="1:8" ht="15.75" customHeight="1" x14ac:dyDescent="0.25">
      <c r="A159" s="31" t="s">
        <v>25</v>
      </c>
      <c r="B159" s="23">
        <f t="shared" si="18"/>
        <v>56</v>
      </c>
      <c r="C159" s="5">
        <f t="shared" si="19"/>
        <v>0.62056737588652489</v>
      </c>
      <c r="D159" s="56">
        <v>8</v>
      </c>
      <c r="E159" s="54">
        <v>12</v>
      </c>
      <c r="F159" s="56">
        <v>36</v>
      </c>
      <c r="G159" s="57">
        <v>0</v>
      </c>
    </row>
    <row r="160" spans="1:8" ht="15.75" customHeight="1" x14ac:dyDescent="0.25">
      <c r="A160" s="31" t="s">
        <v>26</v>
      </c>
      <c r="B160" s="23">
        <f t="shared" si="18"/>
        <v>49</v>
      </c>
      <c r="C160" s="5">
        <f t="shared" si="19"/>
        <v>0.54299645390070927</v>
      </c>
      <c r="D160" s="56">
        <v>9</v>
      </c>
      <c r="E160" s="54">
        <v>11</v>
      </c>
      <c r="F160" s="56">
        <v>29</v>
      </c>
      <c r="G160" s="57">
        <v>0</v>
      </c>
    </row>
    <row r="161" spans="1:8" ht="15.75" customHeight="1" x14ac:dyDescent="0.25">
      <c r="A161" s="31" t="s">
        <v>27</v>
      </c>
      <c r="B161" s="23">
        <f t="shared" si="18"/>
        <v>23</v>
      </c>
      <c r="C161" s="5">
        <f t="shared" si="19"/>
        <v>0.25487588652482274</v>
      </c>
      <c r="D161" s="56">
        <v>5</v>
      </c>
      <c r="E161" s="54">
        <v>8</v>
      </c>
      <c r="F161" s="56">
        <v>10</v>
      </c>
      <c r="G161" s="57">
        <v>0</v>
      </c>
    </row>
    <row r="162" spans="1:8" ht="15.75" customHeight="1" x14ac:dyDescent="0.25">
      <c r="A162" s="31" t="s">
        <v>28</v>
      </c>
      <c r="B162" s="23">
        <f t="shared" si="18"/>
        <v>13</v>
      </c>
      <c r="C162" s="5">
        <f t="shared" si="19"/>
        <v>0.14406028368794324</v>
      </c>
      <c r="D162" s="56">
        <v>1</v>
      </c>
      <c r="E162" s="54">
        <v>6</v>
      </c>
      <c r="F162" s="56">
        <v>6</v>
      </c>
      <c r="G162" s="57">
        <v>0</v>
      </c>
    </row>
    <row r="163" spans="1:8" ht="15.75" customHeight="1" x14ac:dyDescent="0.25">
      <c r="A163" s="31" t="s">
        <v>29</v>
      </c>
      <c r="B163" s="23">
        <f t="shared" si="18"/>
        <v>3</v>
      </c>
      <c r="C163" s="5">
        <f t="shared" si="19"/>
        <v>3.3244680851063829E-2</v>
      </c>
      <c r="D163" s="56">
        <v>1</v>
      </c>
      <c r="E163" s="56">
        <v>1</v>
      </c>
      <c r="F163" s="56">
        <v>1</v>
      </c>
      <c r="G163" s="57">
        <v>0</v>
      </c>
    </row>
    <row r="164" spans="1:8" ht="15" customHeight="1" x14ac:dyDescent="0.25">
      <c r="A164" s="105" t="s">
        <v>45</v>
      </c>
      <c r="B164" s="105"/>
      <c r="C164" s="105"/>
      <c r="D164" s="105"/>
      <c r="E164" s="105"/>
      <c r="F164" s="105"/>
      <c r="G164" s="105"/>
    </row>
    <row r="165" spans="1:8" ht="15" customHeight="1" x14ac:dyDescent="0.25">
      <c r="A165" s="106" t="s">
        <v>51</v>
      </c>
      <c r="B165" s="106"/>
      <c r="C165" s="106"/>
      <c r="D165" s="106"/>
      <c r="E165" s="106"/>
      <c r="F165" s="106"/>
      <c r="G165" s="106"/>
    </row>
    <row r="166" spans="1:8" ht="12.6" customHeight="1" x14ac:dyDescent="0.3">
      <c r="A166" s="9"/>
      <c r="B166" s="10"/>
      <c r="C166" s="11"/>
      <c r="D166" s="10"/>
      <c r="E166" s="10"/>
      <c r="F166" s="10"/>
      <c r="G166" s="10"/>
    </row>
    <row r="167" spans="1:8" ht="24.9" customHeight="1" x14ac:dyDescent="0.25">
      <c r="A167" s="107" t="s">
        <v>44</v>
      </c>
      <c r="B167" s="110" t="s">
        <v>0</v>
      </c>
      <c r="C167" s="111"/>
      <c r="D167" s="111"/>
      <c r="E167" s="111"/>
      <c r="F167" s="111"/>
      <c r="G167" s="111"/>
    </row>
    <row r="168" spans="1:8" ht="24.9" customHeight="1" x14ac:dyDescent="0.25">
      <c r="A168" s="108"/>
      <c r="B168" s="112" t="s">
        <v>1</v>
      </c>
      <c r="C168" s="114" t="s">
        <v>9</v>
      </c>
      <c r="D168" s="110" t="s">
        <v>8</v>
      </c>
      <c r="E168" s="111"/>
      <c r="F168" s="111"/>
      <c r="G168" s="111"/>
    </row>
    <row r="169" spans="1:8" ht="24.9" customHeight="1" x14ac:dyDescent="0.25">
      <c r="A169" s="109"/>
      <c r="B169" s="113"/>
      <c r="C169" s="115"/>
      <c r="D169" s="27" t="s">
        <v>5</v>
      </c>
      <c r="E169" s="27" t="s">
        <v>3</v>
      </c>
      <c r="F169" s="27" t="s">
        <v>2</v>
      </c>
      <c r="G169" s="28" t="s">
        <v>10</v>
      </c>
    </row>
    <row r="170" spans="1:8" s="4" customFormat="1" ht="14.7" customHeight="1" x14ac:dyDescent="0.25">
      <c r="A170" s="72"/>
      <c r="B170" s="73"/>
      <c r="C170" s="73"/>
      <c r="D170" s="73"/>
      <c r="E170" s="73"/>
      <c r="F170" s="73"/>
      <c r="H170" s="3"/>
    </row>
    <row r="171" spans="1:8" s="13" customFormat="1" ht="14.7" customHeight="1" x14ac:dyDescent="0.25">
      <c r="A171" s="50" t="s">
        <v>38</v>
      </c>
      <c r="B171" s="26">
        <f>SUM(D171:G171)</f>
        <v>157</v>
      </c>
      <c r="C171" s="5">
        <f>B171/$B$8*100</f>
        <v>1.739804964539007</v>
      </c>
      <c r="D171" s="23">
        <f>SUM(D173,D177,D184:D189)</f>
        <v>55</v>
      </c>
      <c r="E171" s="23">
        <f t="shared" ref="E171:G171" si="20">SUM(E173,E177,E184:E189)</f>
        <v>12</v>
      </c>
      <c r="F171" s="23">
        <f t="shared" si="20"/>
        <v>90</v>
      </c>
      <c r="G171" s="25">
        <f t="shared" si="20"/>
        <v>0</v>
      </c>
      <c r="H171" s="48"/>
    </row>
    <row r="172" spans="1:8" s="13" customFormat="1" ht="14.7" customHeight="1" x14ac:dyDescent="0.25">
      <c r="A172" s="50"/>
      <c r="B172" s="26"/>
      <c r="C172" s="5"/>
      <c r="D172" s="23"/>
      <c r="E172" s="55"/>
      <c r="F172" s="23"/>
      <c r="G172" s="25"/>
      <c r="H172" s="48"/>
    </row>
    <row r="173" spans="1:8" s="13" customFormat="1" ht="14.7" customHeight="1" x14ac:dyDescent="0.25">
      <c r="A173" s="50" t="s">
        <v>14</v>
      </c>
      <c r="B173" s="26">
        <f t="shared" ref="B173:B175" si="21">SUM(D173:G173)</f>
        <v>1</v>
      </c>
      <c r="C173" s="5">
        <f t="shared" ref="C173:C175" si="22">B173/$B$8*100</f>
        <v>1.1081560283687944E-2</v>
      </c>
      <c r="D173" s="23">
        <f>SUM(D175)</f>
        <v>1</v>
      </c>
      <c r="E173" s="55">
        <f t="shared" ref="E173:G173" si="23">SUM(E175)</f>
        <v>0</v>
      </c>
      <c r="F173" s="23">
        <f t="shared" si="23"/>
        <v>0</v>
      </c>
      <c r="G173" s="25">
        <f t="shared" si="23"/>
        <v>0</v>
      </c>
      <c r="H173" s="48"/>
    </row>
    <row r="174" spans="1:8" s="13" customFormat="1" ht="14.7" customHeight="1" x14ac:dyDescent="0.25">
      <c r="A174" s="50"/>
      <c r="B174" s="26"/>
      <c r="C174" s="5"/>
      <c r="D174" s="23"/>
      <c r="E174" s="55"/>
      <c r="F174" s="23"/>
      <c r="G174" s="25"/>
      <c r="H174" s="48"/>
    </row>
    <row r="175" spans="1:8" s="13" customFormat="1" ht="14.7" customHeight="1" x14ac:dyDescent="0.25">
      <c r="A175" s="50" t="s">
        <v>16</v>
      </c>
      <c r="B175" s="26">
        <f t="shared" si="21"/>
        <v>1</v>
      </c>
      <c r="C175" s="5">
        <f t="shared" si="22"/>
        <v>1.1081560283687944E-2</v>
      </c>
      <c r="D175" s="21">
        <v>1</v>
      </c>
      <c r="E175" s="62">
        <v>0</v>
      </c>
      <c r="F175" s="21">
        <v>0</v>
      </c>
      <c r="G175" s="32">
        <v>0</v>
      </c>
      <c r="H175" s="48"/>
    </row>
    <row r="176" spans="1:8" s="13" customFormat="1" ht="14.7" customHeight="1" x14ac:dyDescent="0.25">
      <c r="A176" s="46"/>
      <c r="B176" s="26"/>
      <c r="C176" s="5"/>
      <c r="D176" s="23"/>
      <c r="E176" s="55"/>
      <c r="F176" s="23"/>
      <c r="G176" s="25"/>
      <c r="H176" s="48"/>
    </row>
    <row r="177" spans="1:8" s="13" customFormat="1" ht="14.7" customHeight="1" x14ac:dyDescent="0.25">
      <c r="A177" s="31" t="s">
        <v>17</v>
      </c>
      <c r="B177" s="26">
        <f>SUM(D177:G177)</f>
        <v>27</v>
      </c>
      <c r="C177" s="5">
        <f>B177/$B$8*100</f>
        <v>0.29920212765957449</v>
      </c>
      <c r="D177" s="23">
        <f>SUM(D179:D182)</f>
        <v>18</v>
      </c>
      <c r="E177" s="23">
        <f>SUM(E179:E182)</f>
        <v>0</v>
      </c>
      <c r="F177" s="23">
        <f>SUM(F179:F182)</f>
        <v>9</v>
      </c>
      <c r="G177" s="25">
        <f>SUM(G179:G182)</f>
        <v>0</v>
      </c>
      <c r="H177" s="48"/>
    </row>
    <row r="178" spans="1:8" s="13" customFormat="1" ht="14.7" customHeight="1" x14ac:dyDescent="0.25">
      <c r="A178" s="42"/>
      <c r="B178" s="26"/>
      <c r="C178" s="5"/>
      <c r="D178" s="23"/>
      <c r="E178" s="55"/>
      <c r="F178" s="23"/>
      <c r="G178" s="25"/>
      <c r="H178" s="48"/>
    </row>
    <row r="179" spans="1:8" s="13" customFormat="1" ht="14.7" customHeight="1" x14ac:dyDescent="0.25">
      <c r="A179" s="30" t="s">
        <v>20</v>
      </c>
      <c r="B179" s="23">
        <f>SUM(D179:G179)</f>
        <v>4</v>
      </c>
      <c r="C179" s="5">
        <f>B179/$B$8*100</f>
        <v>4.4326241134751775E-2</v>
      </c>
      <c r="D179" s="56">
        <v>2</v>
      </c>
      <c r="E179" s="65">
        <v>0</v>
      </c>
      <c r="F179" s="21">
        <v>2</v>
      </c>
      <c r="G179" s="32">
        <v>0</v>
      </c>
      <c r="H179" s="48"/>
    </row>
    <row r="180" spans="1:8" s="14" customFormat="1" ht="14.7" customHeight="1" x14ac:dyDescent="0.3">
      <c r="A180" s="30" t="s">
        <v>21</v>
      </c>
      <c r="B180" s="23">
        <f>SUM(D180:G180)</f>
        <v>6</v>
      </c>
      <c r="C180" s="5">
        <f>B180/$B$8*100</f>
        <v>6.6489361702127658E-2</v>
      </c>
      <c r="D180" s="56">
        <v>3</v>
      </c>
      <c r="E180" s="65">
        <v>0</v>
      </c>
      <c r="F180" s="56">
        <v>3</v>
      </c>
      <c r="G180" s="57">
        <v>0</v>
      </c>
      <c r="H180" s="12"/>
    </row>
    <row r="181" spans="1:8" s="14" customFormat="1" ht="14.7" customHeight="1" x14ac:dyDescent="0.3">
      <c r="A181" s="30" t="s">
        <v>23</v>
      </c>
      <c r="B181" s="23">
        <f>SUM(D181:G181)</f>
        <v>6</v>
      </c>
      <c r="C181" s="5">
        <f>B181/$B$8*100</f>
        <v>6.6489361702127658E-2</v>
      </c>
      <c r="D181" s="56">
        <v>3</v>
      </c>
      <c r="E181" s="56">
        <v>0</v>
      </c>
      <c r="F181" s="56">
        <v>3</v>
      </c>
      <c r="G181" s="57">
        <v>0</v>
      </c>
      <c r="H181" s="12"/>
    </row>
    <row r="182" spans="1:8" s="4" customFormat="1" ht="14.7" customHeight="1" x14ac:dyDescent="0.25">
      <c r="A182" s="90" t="s">
        <v>22</v>
      </c>
      <c r="B182" s="23">
        <f>SUM(D182:G182)</f>
        <v>11</v>
      </c>
      <c r="C182" s="5">
        <f>B182/$B$8*100</f>
        <v>0.12189716312056738</v>
      </c>
      <c r="D182" s="56">
        <v>10</v>
      </c>
      <c r="E182" s="56">
        <v>0</v>
      </c>
      <c r="F182" s="56">
        <v>1</v>
      </c>
      <c r="G182" s="57">
        <v>0</v>
      </c>
      <c r="H182" s="3"/>
    </row>
    <row r="183" spans="1:8" ht="14.7" customHeight="1" x14ac:dyDescent="0.25">
      <c r="A183" s="2"/>
      <c r="B183" s="37"/>
      <c r="C183" s="38"/>
      <c r="D183" s="37"/>
      <c r="E183" s="63"/>
      <c r="F183" s="37"/>
      <c r="G183" s="39"/>
    </row>
    <row r="184" spans="1:8" ht="14.7" customHeight="1" x14ac:dyDescent="0.25">
      <c r="A184" s="31" t="s">
        <v>24</v>
      </c>
      <c r="B184" s="23">
        <f t="shared" ref="B184:B189" si="24">SUM(D184:G184)</f>
        <v>38</v>
      </c>
      <c r="C184" s="5">
        <f t="shared" ref="C184:C189" si="25">B184/$B$8*100</f>
        <v>0.42109929078014185</v>
      </c>
      <c r="D184" s="56">
        <v>12</v>
      </c>
      <c r="E184" s="54">
        <v>2</v>
      </c>
      <c r="F184" s="56">
        <v>24</v>
      </c>
      <c r="G184" s="57">
        <v>0</v>
      </c>
    </row>
    <row r="185" spans="1:8" ht="14.7" customHeight="1" x14ac:dyDescent="0.25">
      <c r="A185" s="31" t="s">
        <v>25</v>
      </c>
      <c r="B185" s="23">
        <f t="shared" si="24"/>
        <v>39</v>
      </c>
      <c r="C185" s="5">
        <f t="shared" si="25"/>
        <v>0.43218085106382981</v>
      </c>
      <c r="D185" s="56">
        <v>13</v>
      </c>
      <c r="E185" s="54">
        <v>3</v>
      </c>
      <c r="F185" s="56">
        <v>23</v>
      </c>
      <c r="G185" s="57">
        <v>0</v>
      </c>
    </row>
    <row r="186" spans="1:8" ht="14.7" customHeight="1" x14ac:dyDescent="0.25">
      <c r="A186" s="31" t="s">
        <v>26</v>
      </c>
      <c r="B186" s="23">
        <f t="shared" si="24"/>
        <v>24</v>
      </c>
      <c r="C186" s="5">
        <f t="shared" si="25"/>
        <v>0.26595744680851063</v>
      </c>
      <c r="D186" s="56">
        <v>5</v>
      </c>
      <c r="E186" s="54">
        <v>4</v>
      </c>
      <c r="F186" s="56">
        <v>15</v>
      </c>
      <c r="G186" s="57">
        <v>0</v>
      </c>
    </row>
    <row r="187" spans="1:8" ht="14.7" customHeight="1" x14ac:dyDescent="0.25">
      <c r="A187" s="31" t="s">
        <v>27</v>
      </c>
      <c r="B187" s="23">
        <f t="shared" si="24"/>
        <v>18</v>
      </c>
      <c r="C187" s="5">
        <f t="shared" si="25"/>
        <v>0.19946808510638298</v>
      </c>
      <c r="D187" s="56">
        <v>4</v>
      </c>
      <c r="E187" s="54">
        <v>1</v>
      </c>
      <c r="F187" s="56">
        <v>13</v>
      </c>
      <c r="G187" s="57">
        <v>0</v>
      </c>
    </row>
    <row r="188" spans="1:8" ht="14.7" customHeight="1" x14ac:dyDescent="0.25">
      <c r="A188" s="31" t="s">
        <v>28</v>
      </c>
      <c r="B188" s="23">
        <f t="shared" si="24"/>
        <v>8</v>
      </c>
      <c r="C188" s="5">
        <f t="shared" si="25"/>
        <v>8.8652482269503549E-2</v>
      </c>
      <c r="D188" s="56">
        <v>2</v>
      </c>
      <c r="E188" s="54">
        <v>2</v>
      </c>
      <c r="F188" s="56">
        <v>4</v>
      </c>
      <c r="G188" s="57">
        <v>0</v>
      </c>
    </row>
    <row r="189" spans="1:8" ht="14.7" customHeight="1" x14ac:dyDescent="0.25">
      <c r="A189" s="31" t="s">
        <v>29</v>
      </c>
      <c r="B189" s="23">
        <f t="shared" si="24"/>
        <v>2</v>
      </c>
      <c r="C189" s="5">
        <f t="shared" si="25"/>
        <v>2.2163120567375887E-2</v>
      </c>
      <c r="D189" s="56">
        <v>0</v>
      </c>
      <c r="E189" s="56">
        <v>0</v>
      </c>
      <c r="F189" s="56">
        <v>2</v>
      </c>
      <c r="G189" s="57">
        <v>0</v>
      </c>
    </row>
    <row r="190" spans="1:8" s="13" customFormat="1" ht="14.7" customHeight="1" x14ac:dyDescent="0.25">
      <c r="A190" s="31"/>
      <c r="B190" s="23"/>
      <c r="C190" s="5"/>
      <c r="D190" s="56"/>
      <c r="E190" s="56"/>
      <c r="F190" s="56"/>
      <c r="G190" s="57"/>
      <c r="H190" s="48"/>
    </row>
    <row r="191" spans="1:8" s="14" customFormat="1" ht="14.7" customHeight="1" x14ac:dyDescent="0.3">
      <c r="A191" s="50" t="s">
        <v>39</v>
      </c>
      <c r="B191" s="26">
        <f>SUM(D191:G191)</f>
        <v>3715</v>
      </c>
      <c r="C191" s="5">
        <f>B191/$B$8*100</f>
        <v>41.167996453900706</v>
      </c>
      <c r="D191" s="23">
        <f>SUM(D193,D199,D207:D213)</f>
        <v>955</v>
      </c>
      <c r="E191" s="23">
        <f t="shared" ref="E191:G191" si="26">SUM(E193,E199,E207:E213)</f>
        <v>410</v>
      </c>
      <c r="F191" s="23">
        <f t="shared" si="26"/>
        <v>2345</v>
      </c>
      <c r="G191" s="25">
        <f t="shared" si="26"/>
        <v>5</v>
      </c>
      <c r="H191" s="12"/>
    </row>
    <row r="192" spans="1:8" s="14" customFormat="1" ht="14.7" customHeight="1" x14ac:dyDescent="0.3">
      <c r="A192" s="46"/>
      <c r="B192" s="26"/>
      <c r="C192" s="5"/>
      <c r="D192" s="23"/>
      <c r="E192" s="55"/>
      <c r="F192" s="23"/>
      <c r="G192" s="25"/>
      <c r="H192" s="12"/>
    </row>
    <row r="193" spans="1:8" s="4" customFormat="1" ht="14.7" customHeight="1" x14ac:dyDescent="0.25">
      <c r="A193" s="29" t="s">
        <v>14</v>
      </c>
      <c r="B193" s="26">
        <f>SUM(D193:G193)</f>
        <v>9</v>
      </c>
      <c r="C193" s="5">
        <f>B193/$B$8*100</f>
        <v>9.9734042553191488E-2</v>
      </c>
      <c r="D193" s="23">
        <f>SUM(D195:D197)</f>
        <v>7</v>
      </c>
      <c r="E193" s="55">
        <f t="shared" ref="E193:G193" si="27">SUM(E195:E197)</f>
        <v>0</v>
      </c>
      <c r="F193" s="23">
        <f t="shared" si="27"/>
        <v>2</v>
      </c>
      <c r="G193" s="25">
        <f t="shared" si="27"/>
        <v>0</v>
      </c>
      <c r="H193" s="3"/>
    </row>
    <row r="194" spans="1:8" s="4" customFormat="1" ht="14.7" customHeight="1" x14ac:dyDescent="0.25">
      <c r="A194" s="29"/>
      <c r="B194" s="26"/>
      <c r="C194" s="5"/>
      <c r="D194" s="23"/>
      <c r="E194" s="55"/>
      <c r="F194" s="25"/>
      <c r="G194" s="25"/>
      <c r="H194" s="3"/>
    </row>
    <row r="195" spans="1:8" s="4" customFormat="1" ht="14.7" customHeight="1" x14ac:dyDescent="0.25">
      <c r="A195" s="30" t="s">
        <v>15</v>
      </c>
      <c r="B195" s="26">
        <f>SUM(D195:G195)</f>
        <v>1</v>
      </c>
      <c r="C195" s="5">
        <f>B195/$B$8*100</f>
        <v>1.1081560283687944E-2</v>
      </c>
      <c r="D195" s="56">
        <v>0</v>
      </c>
      <c r="E195" s="65">
        <v>0</v>
      </c>
      <c r="F195" s="57">
        <v>1</v>
      </c>
      <c r="G195" s="57">
        <v>0</v>
      </c>
      <c r="H195" s="3"/>
    </row>
    <row r="196" spans="1:8" s="4" customFormat="1" ht="14.7" customHeight="1" x14ac:dyDescent="0.25">
      <c r="A196" s="30" t="s">
        <v>18</v>
      </c>
      <c r="B196" s="26">
        <f t="shared" ref="B196:B197" si="28">SUM(D196:G196)</f>
        <v>3</v>
      </c>
      <c r="C196" s="5">
        <f t="shared" ref="C196:C197" si="29">B196/$B$8*100</f>
        <v>3.3244680851063829E-2</v>
      </c>
      <c r="D196" s="56">
        <v>2</v>
      </c>
      <c r="E196" s="65">
        <v>0</v>
      </c>
      <c r="F196" s="57">
        <v>1</v>
      </c>
      <c r="G196" s="57">
        <v>0</v>
      </c>
      <c r="H196" s="3"/>
    </row>
    <row r="197" spans="1:8" s="4" customFormat="1" ht="14.7" customHeight="1" x14ac:dyDescent="0.25">
      <c r="A197" s="30" t="s">
        <v>16</v>
      </c>
      <c r="B197" s="26">
        <f t="shared" si="28"/>
        <v>5</v>
      </c>
      <c r="C197" s="5">
        <f t="shared" si="29"/>
        <v>5.540780141843972E-2</v>
      </c>
      <c r="D197" s="56">
        <v>5</v>
      </c>
      <c r="E197" s="65">
        <v>0</v>
      </c>
      <c r="F197" s="57">
        <v>0</v>
      </c>
      <c r="G197" s="57">
        <v>0</v>
      </c>
      <c r="H197" s="3"/>
    </row>
    <row r="198" spans="1:8" s="4" customFormat="1" ht="14.7" customHeight="1" x14ac:dyDescent="0.25">
      <c r="A198" s="30"/>
      <c r="B198" s="23"/>
      <c r="C198" s="5"/>
      <c r="D198" s="56"/>
      <c r="E198" s="54"/>
      <c r="F198" s="57"/>
      <c r="G198" s="57"/>
      <c r="H198" s="3"/>
    </row>
    <row r="199" spans="1:8" ht="14.7" customHeight="1" x14ac:dyDescent="0.25">
      <c r="A199" s="31" t="s">
        <v>17</v>
      </c>
      <c r="B199" s="26">
        <f>SUM(D199:G199)</f>
        <v>368</v>
      </c>
      <c r="C199" s="5">
        <f>B199/$B$8*100</f>
        <v>4.0780141843971638</v>
      </c>
      <c r="D199" s="23">
        <f>SUM(D201:D205)</f>
        <v>186</v>
      </c>
      <c r="E199" s="55">
        <f>SUM(E201:E205)</f>
        <v>6</v>
      </c>
      <c r="F199" s="23">
        <f>SUM(F201:F205)</f>
        <v>175</v>
      </c>
      <c r="G199" s="25">
        <f>SUM(G201:G205)</f>
        <v>1</v>
      </c>
    </row>
    <row r="200" spans="1:8" ht="14.7" customHeight="1" x14ac:dyDescent="0.25">
      <c r="A200" s="42"/>
      <c r="B200" s="26"/>
      <c r="C200" s="5"/>
      <c r="D200" s="23"/>
      <c r="E200" s="55"/>
      <c r="F200" s="23"/>
      <c r="G200" s="25"/>
    </row>
    <row r="201" spans="1:8" ht="14.7" customHeight="1" x14ac:dyDescent="0.25">
      <c r="A201" s="30" t="s">
        <v>19</v>
      </c>
      <c r="B201" s="26">
        <f>SUM(D201:G201)</f>
        <v>28</v>
      </c>
      <c r="C201" s="5">
        <f>B201/$B$8*100</f>
        <v>0.31028368794326244</v>
      </c>
      <c r="D201" s="56">
        <v>23</v>
      </c>
      <c r="E201" s="65">
        <v>0</v>
      </c>
      <c r="F201" s="56">
        <v>5</v>
      </c>
      <c r="G201" s="57">
        <v>0</v>
      </c>
    </row>
    <row r="202" spans="1:8" ht="14.7" customHeight="1" x14ac:dyDescent="0.25">
      <c r="A202" s="30" t="s">
        <v>20</v>
      </c>
      <c r="B202" s="26">
        <f>SUM(D202:G202)</f>
        <v>46</v>
      </c>
      <c r="C202" s="5">
        <f>B202/$B$8*100</f>
        <v>0.50975177304964547</v>
      </c>
      <c r="D202" s="56">
        <v>31</v>
      </c>
      <c r="E202" s="65">
        <v>0</v>
      </c>
      <c r="F202" s="56">
        <v>15</v>
      </c>
      <c r="G202" s="57">
        <v>0</v>
      </c>
    </row>
    <row r="203" spans="1:8" ht="14.7" customHeight="1" x14ac:dyDescent="0.25">
      <c r="A203" s="30" t="s">
        <v>21</v>
      </c>
      <c r="B203" s="26">
        <f>SUM(D203:G203)</f>
        <v>56</v>
      </c>
      <c r="C203" s="5">
        <f>B203/$B$8*100</f>
        <v>0.62056737588652489</v>
      </c>
      <c r="D203" s="56">
        <v>40</v>
      </c>
      <c r="E203" s="65">
        <v>0</v>
      </c>
      <c r="F203" s="56">
        <v>16</v>
      </c>
      <c r="G203" s="57">
        <v>0</v>
      </c>
    </row>
    <row r="204" spans="1:8" ht="14.7" customHeight="1" x14ac:dyDescent="0.25">
      <c r="A204" s="30" t="s">
        <v>23</v>
      </c>
      <c r="B204" s="26">
        <f>SUM(D204:G204)</f>
        <v>113</v>
      </c>
      <c r="C204" s="5">
        <f>B204/$B$8*100</f>
        <v>1.2522163120567376</v>
      </c>
      <c r="D204" s="56">
        <v>42</v>
      </c>
      <c r="E204" s="54">
        <v>3</v>
      </c>
      <c r="F204" s="56">
        <v>68</v>
      </c>
      <c r="G204" s="57">
        <v>0</v>
      </c>
    </row>
    <row r="205" spans="1:8" ht="14.7" customHeight="1" x14ac:dyDescent="0.25">
      <c r="A205" s="30" t="s">
        <v>22</v>
      </c>
      <c r="B205" s="26">
        <f>SUM(D205:G205)</f>
        <v>125</v>
      </c>
      <c r="C205" s="5">
        <f>B205/$B$8*100</f>
        <v>1.3851950354609928</v>
      </c>
      <c r="D205" s="56">
        <v>50</v>
      </c>
      <c r="E205" s="54">
        <v>3</v>
      </c>
      <c r="F205" s="56">
        <v>71</v>
      </c>
      <c r="G205" s="57">
        <v>1</v>
      </c>
    </row>
    <row r="206" spans="1:8" ht="14.7" customHeight="1" x14ac:dyDescent="0.25">
      <c r="A206" s="2"/>
      <c r="B206" s="53"/>
      <c r="C206" s="38"/>
      <c r="D206" s="37"/>
      <c r="E206" s="63"/>
      <c r="F206" s="37"/>
      <c r="G206" s="39"/>
    </row>
    <row r="207" spans="1:8" s="14" customFormat="1" ht="14.7" customHeight="1" x14ac:dyDescent="0.3">
      <c r="A207" s="31" t="s">
        <v>24</v>
      </c>
      <c r="B207" s="26">
        <f t="shared" ref="B207:B213" si="30">SUM(D207:G207)</f>
        <v>982</v>
      </c>
      <c r="C207" s="5">
        <f t="shared" ref="C207:C213" si="31">B207/$B$8*100</f>
        <v>10.88209219858156</v>
      </c>
      <c r="D207" s="56">
        <v>318</v>
      </c>
      <c r="E207" s="54">
        <v>47</v>
      </c>
      <c r="F207" s="56">
        <v>617</v>
      </c>
      <c r="G207" s="57">
        <v>0</v>
      </c>
      <c r="H207" s="12"/>
    </row>
    <row r="208" spans="1:8" s="14" customFormat="1" ht="14.7" customHeight="1" x14ac:dyDescent="0.3">
      <c r="A208" s="31" t="s">
        <v>25</v>
      </c>
      <c r="B208" s="26">
        <f t="shared" si="30"/>
        <v>870</v>
      </c>
      <c r="C208" s="5">
        <f t="shared" si="31"/>
        <v>9.6409574468085104</v>
      </c>
      <c r="D208" s="56">
        <v>195</v>
      </c>
      <c r="E208" s="54">
        <v>78</v>
      </c>
      <c r="F208" s="56">
        <v>596</v>
      </c>
      <c r="G208" s="57">
        <v>1</v>
      </c>
      <c r="H208" s="12"/>
    </row>
    <row r="209" spans="1:8" s="14" customFormat="1" ht="14.7" customHeight="1" x14ac:dyDescent="0.3">
      <c r="A209" s="31" t="s">
        <v>26</v>
      </c>
      <c r="B209" s="26">
        <f t="shared" si="30"/>
        <v>702</v>
      </c>
      <c r="C209" s="5">
        <f t="shared" si="31"/>
        <v>7.7792553191489366</v>
      </c>
      <c r="D209" s="56">
        <v>128</v>
      </c>
      <c r="E209" s="54">
        <v>107</v>
      </c>
      <c r="F209" s="56">
        <v>464</v>
      </c>
      <c r="G209" s="57">
        <v>3</v>
      </c>
      <c r="H209" s="12"/>
    </row>
    <row r="210" spans="1:8" s="14" customFormat="1" ht="14.7" customHeight="1" x14ac:dyDescent="0.3">
      <c r="A210" s="31" t="s">
        <v>27</v>
      </c>
      <c r="B210" s="26">
        <f t="shared" si="30"/>
        <v>518</v>
      </c>
      <c r="C210" s="5">
        <f t="shared" si="31"/>
        <v>5.7402482269503547</v>
      </c>
      <c r="D210" s="56">
        <v>77</v>
      </c>
      <c r="E210" s="54">
        <v>105</v>
      </c>
      <c r="F210" s="56">
        <v>336</v>
      </c>
      <c r="G210" s="57">
        <v>0</v>
      </c>
      <c r="H210" s="12"/>
    </row>
    <row r="211" spans="1:8" s="14" customFormat="1" ht="14.7" customHeight="1" x14ac:dyDescent="0.3">
      <c r="A211" s="31" t="s">
        <v>28</v>
      </c>
      <c r="B211" s="26">
        <f t="shared" si="30"/>
        <v>242</v>
      </c>
      <c r="C211" s="5">
        <f t="shared" si="31"/>
        <v>2.6817375886524824</v>
      </c>
      <c r="D211" s="56">
        <v>38</v>
      </c>
      <c r="E211" s="54">
        <v>60</v>
      </c>
      <c r="F211" s="56">
        <v>144</v>
      </c>
      <c r="G211" s="57">
        <v>0</v>
      </c>
      <c r="H211" s="12"/>
    </row>
    <row r="212" spans="1:8" s="4" customFormat="1" ht="14.7" customHeight="1" x14ac:dyDescent="0.25">
      <c r="A212" s="31" t="s">
        <v>29</v>
      </c>
      <c r="B212" s="26">
        <f t="shared" si="30"/>
        <v>22</v>
      </c>
      <c r="C212" s="5">
        <f t="shared" si="31"/>
        <v>0.24379432624113476</v>
      </c>
      <c r="D212" s="56">
        <v>5</v>
      </c>
      <c r="E212" s="54">
        <v>6</v>
      </c>
      <c r="F212" s="56">
        <v>11</v>
      </c>
      <c r="G212" s="57">
        <v>0</v>
      </c>
      <c r="H212" s="3"/>
    </row>
    <row r="213" spans="1:8" s="4" customFormat="1" ht="14.7" customHeight="1" x14ac:dyDescent="0.25">
      <c r="A213" s="31" t="s">
        <v>30</v>
      </c>
      <c r="B213" s="26">
        <f t="shared" si="30"/>
        <v>2</v>
      </c>
      <c r="C213" s="5">
        <f t="shared" si="31"/>
        <v>2.2163120567375887E-2</v>
      </c>
      <c r="D213" s="56">
        <v>1</v>
      </c>
      <c r="E213" s="56">
        <v>1</v>
      </c>
      <c r="F213" s="56">
        <v>0</v>
      </c>
      <c r="G213" s="57">
        <v>0</v>
      </c>
      <c r="H213" s="3"/>
    </row>
    <row r="214" spans="1:8" ht="14.7" customHeight="1" x14ac:dyDescent="0.25">
      <c r="A214" s="79"/>
      <c r="B214" s="26"/>
      <c r="C214" s="5"/>
      <c r="D214" s="56"/>
      <c r="E214" s="65"/>
      <c r="F214" s="56"/>
      <c r="G214" s="58"/>
    </row>
    <row r="215" spans="1:8" s="14" customFormat="1" ht="14.7" customHeight="1" x14ac:dyDescent="0.3">
      <c r="A215" s="50" t="s">
        <v>49</v>
      </c>
      <c r="B215" s="26">
        <f t="shared" ref="B215:B244" si="32">SUM(D215:G215)</f>
        <v>1550</v>
      </c>
      <c r="C215" s="5">
        <f>B215/$B$8*100</f>
        <v>17.176418439716311</v>
      </c>
      <c r="D215" s="23">
        <f>SUM(D217,D230,D238:D244)</f>
        <v>369</v>
      </c>
      <c r="E215" s="55">
        <f>SUM(E217,E230,E238:E244)</f>
        <v>202</v>
      </c>
      <c r="F215" s="23">
        <f>SUM(F217,F230,F238:F244)</f>
        <v>978</v>
      </c>
      <c r="G215" s="25">
        <f>SUM(G217,G230,G238:G244)</f>
        <v>1</v>
      </c>
      <c r="H215" s="12"/>
    </row>
    <row r="216" spans="1:8" s="14" customFormat="1" ht="14.7" customHeight="1" x14ac:dyDescent="0.3">
      <c r="A216" s="45"/>
      <c r="B216" s="26"/>
      <c r="C216" s="5"/>
      <c r="D216" s="23"/>
      <c r="E216" s="55"/>
      <c r="F216" s="23"/>
      <c r="G216" s="25"/>
      <c r="H216" s="12"/>
    </row>
    <row r="217" spans="1:8" s="14" customFormat="1" ht="14.7" customHeight="1" x14ac:dyDescent="0.3">
      <c r="A217" s="29" t="s">
        <v>14</v>
      </c>
      <c r="B217" s="26">
        <f t="shared" si="32"/>
        <v>5</v>
      </c>
      <c r="C217" s="5">
        <f>B217/$B$8*100</f>
        <v>5.540780141843972E-2</v>
      </c>
      <c r="D217" s="23">
        <f>SUM(D219:D220)</f>
        <v>5</v>
      </c>
      <c r="E217" s="55">
        <f t="shared" ref="E217:G217" si="33">SUM(E219:E220)</f>
        <v>0</v>
      </c>
      <c r="F217" s="23">
        <f t="shared" si="33"/>
        <v>0</v>
      </c>
      <c r="G217" s="25">
        <f t="shared" si="33"/>
        <v>0</v>
      </c>
      <c r="H217" s="12"/>
    </row>
    <row r="218" spans="1:8" s="14" customFormat="1" ht="14.7" customHeight="1" x14ac:dyDescent="0.3">
      <c r="A218" s="29"/>
      <c r="B218" s="26"/>
      <c r="C218" s="5"/>
      <c r="D218" s="23"/>
      <c r="E218" s="55"/>
      <c r="F218" s="23"/>
      <c r="G218" s="25"/>
      <c r="H218" s="12"/>
    </row>
    <row r="219" spans="1:8" s="14" customFormat="1" ht="14.7" customHeight="1" x14ac:dyDescent="0.3">
      <c r="A219" s="30" t="s">
        <v>15</v>
      </c>
      <c r="B219" s="26">
        <f t="shared" si="32"/>
        <v>1</v>
      </c>
      <c r="C219" s="5">
        <f t="shared" ref="C219" si="34">B219/$B$8*100</f>
        <v>1.1081560283687944E-2</v>
      </c>
      <c r="D219" s="21">
        <v>1</v>
      </c>
      <c r="E219" s="62">
        <v>0</v>
      </c>
      <c r="F219" s="21">
        <v>0</v>
      </c>
      <c r="G219" s="32">
        <v>0</v>
      </c>
      <c r="H219" s="12"/>
    </row>
    <row r="220" spans="1:8" s="14" customFormat="1" ht="14.7" customHeight="1" x14ac:dyDescent="0.3">
      <c r="A220" s="30" t="s">
        <v>16</v>
      </c>
      <c r="B220" s="26">
        <f t="shared" si="32"/>
        <v>4</v>
      </c>
      <c r="C220" s="5">
        <f>B220/$B$8*100</f>
        <v>4.4326241134751775E-2</v>
      </c>
      <c r="D220" s="56">
        <v>4</v>
      </c>
      <c r="E220" s="65">
        <v>0</v>
      </c>
      <c r="F220" s="56">
        <v>0</v>
      </c>
      <c r="G220" s="57">
        <v>0</v>
      </c>
      <c r="H220" s="12"/>
    </row>
    <row r="221" spans="1:8" ht="15" customHeight="1" x14ac:dyDescent="0.25">
      <c r="A221" s="105" t="s">
        <v>45</v>
      </c>
      <c r="B221" s="105"/>
      <c r="C221" s="105"/>
      <c r="D221" s="105"/>
      <c r="E221" s="105"/>
      <c r="F221" s="105"/>
      <c r="G221" s="105"/>
    </row>
    <row r="222" spans="1:8" ht="15" customHeight="1" x14ac:dyDescent="0.25">
      <c r="A222" s="106" t="s">
        <v>51</v>
      </c>
      <c r="B222" s="106"/>
      <c r="C222" s="106"/>
      <c r="D222" s="106"/>
      <c r="E222" s="106"/>
      <c r="F222" s="106"/>
      <c r="G222" s="106"/>
    </row>
    <row r="223" spans="1:8" ht="12.6" customHeight="1" x14ac:dyDescent="0.3">
      <c r="A223" s="9"/>
      <c r="B223" s="10"/>
      <c r="C223" s="11"/>
      <c r="D223" s="10"/>
      <c r="E223" s="10"/>
      <c r="F223" s="10"/>
      <c r="G223" s="10"/>
    </row>
    <row r="224" spans="1:8" ht="24.9" customHeight="1" x14ac:dyDescent="0.25">
      <c r="A224" s="107" t="s">
        <v>44</v>
      </c>
      <c r="B224" s="110" t="s">
        <v>0</v>
      </c>
      <c r="C224" s="111"/>
      <c r="D224" s="111"/>
      <c r="E224" s="111"/>
      <c r="F224" s="111"/>
      <c r="G224" s="111"/>
    </row>
    <row r="225" spans="1:8" ht="24.9" customHeight="1" x14ac:dyDescent="0.25">
      <c r="A225" s="108"/>
      <c r="B225" s="112" t="s">
        <v>1</v>
      </c>
      <c r="C225" s="114" t="s">
        <v>9</v>
      </c>
      <c r="D225" s="110" t="s">
        <v>8</v>
      </c>
      <c r="E225" s="111"/>
      <c r="F225" s="111"/>
      <c r="G225" s="111"/>
    </row>
    <row r="226" spans="1:8" ht="24.9" customHeight="1" x14ac:dyDescent="0.25">
      <c r="A226" s="109"/>
      <c r="B226" s="113"/>
      <c r="C226" s="115"/>
      <c r="D226" s="27" t="s">
        <v>5</v>
      </c>
      <c r="E226" s="27" t="s">
        <v>3</v>
      </c>
      <c r="F226" s="27" t="s">
        <v>2</v>
      </c>
      <c r="G226" s="28" t="s">
        <v>10</v>
      </c>
    </row>
    <row r="227" spans="1:8" s="4" customFormat="1" ht="14.25" customHeight="1" x14ac:dyDescent="0.25">
      <c r="A227" s="72"/>
      <c r="B227" s="73"/>
      <c r="C227" s="73"/>
      <c r="D227" s="73"/>
      <c r="E227" s="73"/>
      <c r="F227" s="73"/>
      <c r="H227" s="3"/>
    </row>
    <row r="228" spans="1:8" s="4" customFormat="1" ht="14.25" customHeight="1" x14ac:dyDescent="0.25">
      <c r="A228" s="2" t="s">
        <v>50</v>
      </c>
      <c r="B228" s="73"/>
      <c r="C228" s="73"/>
      <c r="D228" s="73"/>
      <c r="E228" s="73"/>
      <c r="F228" s="73"/>
      <c r="H228" s="3"/>
    </row>
    <row r="229" spans="1:8" s="4" customFormat="1" ht="14.25" customHeight="1" x14ac:dyDescent="0.25">
      <c r="A229" s="3"/>
      <c r="B229" s="73"/>
      <c r="C229" s="73"/>
      <c r="D229" s="73"/>
      <c r="E229" s="73"/>
      <c r="F229" s="73"/>
      <c r="H229" s="3"/>
    </row>
    <row r="230" spans="1:8" s="14" customFormat="1" ht="14.25" customHeight="1" x14ac:dyDescent="0.3">
      <c r="A230" s="31" t="s">
        <v>17</v>
      </c>
      <c r="B230" s="26">
        <f t="shared" si="32"/>
        <v>150</v>
      </c>
      <c r="C230" s="5">
        <f>B230/$B$8*100</f>
        <v>1.6622340425531914</v>
      </c>
      <c r="D230" s="23">
        <f>SUM(D232:D236)</f>
        <v>68</v>
      </c>
      <c r="E230" s="23">
        <f>SUM(E232:E236)</f>
        <v>0</v>
      </c>
      <c r="F230" s="23">
        <f>SUM(F232:F236)</f>
        <v>82</v>
      </c>
      <c r="G230" s="25">
        <f>SUM(G232:G236)</f>
        <v>0</v>
      </c>
      <c r="H230" s="12"/>
    </row>
    <row r="231" spans="1:8" s="14" customFormat="1" ht="14.25" customHeight="1" x14ac:dyDescent="0.3">
      <c r="A231" s="42"/>
      <c r="B231" s="26"/>
      <c r="C231" s="5"/>
      <c r="D231" s="23"/>
      <c r="E231" s="55"/>
      <c r="F231" s="23"/>
      <c r="G231" s="25"/>
      <c r="H231" s="12"/>
    </row>
    <row r="232" spans="1:8" s="14" customFormat="1" ht="14.25" customHeight="1" x14ac:dyDescent="0.3">
      <c r="A232" s="30" t="s">
        <v>19</v>
      </c>
      <c r="B232" s="26">
        <f t="shared" si="32"/>
        <v>6</v>
      </c>
      <c r="C232" s="5">
        <f>B232/$B$8*100</f>
        <v>6.6489361702127658E-2</v>
      </c>
      <c r="D232" s="56">
        <v>4</v>
      </c>
      <c r="E232" s="65">
        <v>0</v>
      </c>
      <c r="F232" s="56">
        <v>2</v>
      </c>
      <c r="G232" s="57">
        <v>0</v>
      </c>
      <c r="H232" s="12"/>
    </row>
    <row r="233" spans="1:8" s="14" customFormat="1" ht="14.25" customHeight="1" x14ac:dyDescent="0.3">
      <c r="A233" s="30" t="s">
        <v>20</v>
      </c>
      <c r="B233" s="26">
        <f t="shared" si="32"/>
        <v>15</v>
      </c>
      <c r="C233" s="5">
        <f>B233/$B$8*100</f>
        <v>0.16622340425531915</v>
      </c>
      <c r="D233" s="56">
        <v>10</v>
      </c>
      <c r="E233" s="65">
        <v>0</v>
      </c>
      <c r="F233" s="56">
        <v>5</v>
      </c>
      <c r="G233" s="57">
        <v>0</v>
      </c>
      <c r="H233" s="12"/>
    </row>
    <row r="234" spans="1:8" s="14" customFormat="1" ht="14.25" customHeight="1" x14ac:dyDescent="0.3">
      <c r="A234" s="30" t="s">
        <v>21</v>
      </c>
      <c r="B234" s="26">
        <f t="shared" si="32"/>
        <v>34</v>
      </c>
      <c r="C234" s="5">
        <f>B234/$B$8*100</f>
        <v>0.37677304964539005</v>
      </c>
      <c r="D234" s="56">
        <v>20</v>
      </c>
      <c r="E234" s="65">
        <v>0</v>
      </c>
      <c r="F234" s="56">
        <v>14</v>
      </c>
      <c r="G234" s="57">
        <v>0</v>
      </c>
      <c r="H234" s="12"/>
    </row>
    <row r="235" spans="1:8" s="14" customFormat="1" ht="14.25" customHeight="1" x14ac:dyDescent="0.3">
      <c r="A235" s="30" t="s">
        <v>23</v>
      </c>
      <c r="B235" s="26">
        <f t="shared" si="32"/>
        <v>48</v>
      </c>
      <c r="C235" s="5">
        <f>B235/$B$8*100</f>
        <v>0.53191489361702127</v>
      </c>
      <c r="D235" s="56">
        <v>25</v>
      </c>
      <c r="E235" s="57">
        <v>0</v>
      </c>
      <c r="F235" s="56">
        <v>23</v>
      </c>
      <c r="G235" s="57">
        <v>0</v>
      </c>
      <c r="H235" s="12"/>
    </row>
    <row r="236" spans="1:8" s="14" customFormat="1" ht="14.25" customHeight="1" x14ac:dyDescent="0.3">
      <c r="A236" s="30" t="s">
        <v>22</v>
      </c>
      <c r="B236" s="26">
        <f t="shared" si="32"/>
        <v>47</v>
      </c>
      <c r="C236" s="5">
        <f>B236/$B$8*100</f>
        <v>0.52083333333333326</v>
      </c>
      <c r="D236" s="56">
        <v>9</v>
      </c>
      <c r="E236" s="57">
        <v>0</v>
      </c>
      <c r="F236" s="56">
        <v>38</v>
      </c>
      <c r="G236" s="57">
        <v>0</v>
      </c>
      <c r="H236" s="12"/>
    </row>
    <row r="237" spans="1:8" s="14" customFormat="1" ht="14.25" customHeight="1" x14ac:dyDescent="0.3">
      <c r="A237" s="30"/>
      <c r="B237" s="26"/>
      <c r="C237" s="5"/>
      <c r="D237" s="56"/>
      <c r="E237" s="54"/>
      <c r="F237" s="56"/>
      <c r="G237" s="57"/>
      <c r="H237" s="12"/>
    </row>
    <row r="238" spans="1:8" s="14" customFormat="1" ht="14.25" customHeight="1" x14ac:dyDescent="0.3">
      <c r="A238" s="31" t="s">
        <v>24</v>
      </c>
      <c r="B238" s="26">
        <f t="shared" si="32"/>
        <v>380</v>
      </c>
      <c r="C238" s="5">
        <f t="shared" ref="C238:C244" si="35">B238/$B$8*100</f>
        <v>4.2109929078014181</v>
      </c>
      <c r="D238" s="56">
        <v>124</v>
      </c>
      <c r="E238" s="54">
        <v>19</v>
      </c>
      <c r="F238" s="56">
        <v>237</v>
      </c>
      <c r="G238" s="57">
        <v>0</v>
      </c>
      <c r="H238" s="12"/>
    </row>
    <row r="239" spans="1:8" s="14" customFormat="1" ht="14.25" customHeight="1" x14ac:dyDescent="0.3">
      <c r="A239" s="31" t="s">
        <v>25</v>
      </c>
      <c r="B239" s="26">
        <f t="shared" si="32"/>
        <v>369</v>
      </c>
      <c r="C239" s="5">
        <f t="shared" si="35"/>
        <v>4.0890957446808516</v>
      </c>
      <c r="D239" s="56">
        <v>66</v>
      </c>
      <c r="E239" s="54">
        <v>51</v>
      </c>
      <c r="F239" s="56">
        <v>252</v>
      </c>
      <c r="G239" s="57">
        <v>0</v>
      </c>
      <c r="H239" s="12"/>
    </row>
    <row r="240" spans="1:8" s="14" customFormat="1" ht="14.25" customHeight="1" x14ac:dyDescent="0.3">
      <c r="A240" s="31" t="s">
        <v>26</v>
      </c>
      <c r="B240" s="26">
        <f t="shared" si="32"/>
        <v>309</v>
      </c>
      <c r="C240" s="5">
        <f t="shared" si="35"/>
        <v>3.4242021276595742</v>
      </c>
      <c r="D240" s="56">
        <v>38</v>
      </c>
      <c r="E240" s="54">
        <v>60</v>
      </c>
      <c r="F240" s="56">
        <v>211</v>
      </c>
      <c r="G240" s="57">
        <v>0</v>
      </c>
      <c r="H240" s="12"/>
    </row>
    <row r="241" spans="1:8" s="14" customFormat="1" ht="14.25" customHeight="1" x14ac:dyDescent="0.3">
      <c r="A241" s="31" t="s">
        <v>27</v>
      </c>
      <c r="B241" s="26">
        <f t="shared" si="32"/>
        <v>234</v>
      </c>
      <c r="C241" s="5">
        <f t="shared" si="35"/>
        <v>2.5930851063829787</v>
      </c>
      <c r="D241" s="56">
        <v>47</v>
      </c>
      <c r="E241" s="54">
        <v>45</v>
      </c>
      <c r="F241" s="56">
        <v>141</v>
      </c>
      <c r="G241" s="57">
        <v>1</v>
      </c>
      <c r="H241" s="12"/>
    </row>
    <row r="242" spans="1:8" s="14" customFormat="1" ht="14.25" customHeight="1" x14ac:dyDescent="0.3">
      <c r="A242" s="31" t="s">
        <v>28</v>
      </c>
      <c r="B242" s="26">
        <f t="shared" si="32"/>
        <v>93</v>
      </c>
      <c r="C242" s="5">
        <f t="shared" si="35"/>
        <v>1.0305851063829787</v>
      </c>
      <c r="D242" s="56">
        <v>19</v>
      </c>
      <c r="E242" s="54">
        <v>22</v>
      </c>
      <c r="F242" s="56">
        <v>52</v>
      </c>
      <c r="G242" s="57">
        <v>0</v>
      </c>
      <c r="H242" s="12"/>
    </row>
    <row r="243" spans="1:8" s="14" customFormat="1" ht="14.25" customHeight="1" x14ac:dyDescent="0.3">
      <c r="A243" s="31" t="s">
        <v>29</v>
      </c>
      <c r="B243" s="26">
        <f t="shared" si="32"/>
        <v>9</v>
      </c>
      <c r="C243" s="5">
        <f t="shared" si="35"/>
        <v>9.9734042553191488E-2</v>
      </c>
      <c r="D243" s="56">
        <v>2</v>
      </c>
      <c r="E243" s="54">
        <v>5</v>
      </c>
      <c r="F243" s="56">
        <v>2</v>
      </c>
      <c r="G243" s="57">
        <v>0</v>
      </c>
      <c r="H243" s="12"/>
    </row>
    <row r="244" spans="1:8" s="14" customFormat="1" ht="14.25" customHeight="1" x14ac:dyDescent="0.3">
      <c r="A244" s="31" t="s">
        <v>30</v>
      </c>
      <c r="B244" s="26">
        <f t="shared" si="32"/>
        <v>1</v>
      </c>
      <c r="C244" s="5">
        <f t="shared" si="35"/>
        <v>1.1081560283687944E-2</v>
      </c>
      <c r="D244" s="56">
        <v>0</v>
      </c>
      <c r="E244" s="56">
        <v>0</v>
      </c>
      <c r="F244" s="56">
        <v>1</v>
      </c>
      <c r="G244" s="57">
        <v>0</v>
      </c>
      <c r="H244" s="12"/>
    </row>
    <row r="245" spans="1:8" s="14" customFormat="1" ht="14.25" customHeight="1" x14ac:dyDescent="0.3">
      <c r="A245" s="45"/>
      <c r="B245" s="52"/>
      <c r="C245" s="52"/>
      <c r="D245" s="52"/>
      <c r="E245" s="52"/>
      <c r="F245" s="52"/>
      <c r="G245" s="2"/>
      <c r="H245" s="12"/>
    </row>
    <row r="246" spans="1:8" s="4" customFormat="1" ht="14.25" customHeight="1" x14ac:dyDescent="0.25">
      <c r="A246" s="51" t="s">
        <v>40</v>
      </c>
      <c r="B246" s="26">
        <f>SUM(D246:G246)</f>
        <v>450</v>
      </c>
      <c r="C246" s="5">
        <f>B246/$B$8*100</f>
        <v>4.9867021276595747</v>
      </c>
      <c r="D246" s="23">
        <f>SUM(D248,D255:D260)</f>
        <v>86</v>
      </c>
      <c r="E246" s="23">
        <f t="shared" ref="E246:G246" si="36">SUM(E248,E255:E260)</f>
        <v>65</v>
      </c>
      <c r="F246" s="23">
        <f t="shared" si="36"/>
        <v>298</v>
      </c>
      <c r="G246" s="25">
        <f t="shared" si="36"/>
        <v>1</v>
      </c>
      <c r="H246" s="3"/>
    </row>
    <row r="247" spans="1:8" s="4" customFormat="1" ht="14.25" customHeight="1" x14ac:dyDescent="0.25">
      <c r="A247" s="80"/>
      <c r="B247" s="26"/>
      <c r="C247" s="5"/>
      <c r="D247" s="23"/>
      <c r="E247" s="55"/>
      <c r="F247" s="23"/>
      <c r="G247" s="43"/>
      <c r="H247" s="3"/>
    </row>
    <row r="248" spans="1:8" s="4" customFormat="1" ht="14.25" customHeight="1" x14ac:dyDescent="0.25">
      <c r="A248" s="71" t="s">
        <v>17</v>
      </c>
      <c r="B248" s="26">
        <f>SUM(D248:G248)</f>
        <v>44</v>
      </c>
      <c r="C248" s="5">
        <f>B248/$B$8*100</f>
        <v>0.48758865248226951</v>
      </c>
      <c r="D248" s="23">
        <f>SUM(D250:D253)</f>
        <v>20</v>
      </c>
      <c r="E248" s="23">
        <f>SUM(E250:E253)</f>
        <v>1</v>
      </c>
      <c r="F248" s="23">
        <f>SUM(F250:F253)</f>
        <v>23</v>
      </c>
      <c r="G248" s="25">
        <f>SUM(G250:G253)</f>
        <v>0</v>
      </c>
      <c r="H248" s="3"/>
    </row>
    <row r="249" spans="1:8" s="4" customFormat="1" ht="14.25" customHeight="1" x14ac:dyDescent="0.25">
      <c r="A249" s="82"/>
      <c r="B249" s="26"/>
      <c r="C249" s="5"/>
      <c r="D249" s="23"/>
      <c r="E249" s="55"/>
      <c r="F249" s="23"/>
      <c r="G249" s="43"/>
      <c r="H249" s="3"/>
    </row>
    <row r="250" spans="1:8" s="2" customFormat="1" ht="14.25" customHeight="1" x14ac:dyDescent="0.25">
      <c r="A250" s="79" t="s">
        <v>20</v>
      </c>
      <c r="B250" s="26">
        <f>SUM(D250:G250)</f>
        <v>1</v>
      </c>
      <c r="C250" s="5">
        <f>B250/$B$8*100</f>
        <v>1.1081560283687944E-2</v>
      </c>
      <c r="D250" s="56">
        <v>1</v>
      </c>
      <c r="E250" s="65">
        <v>0</v>
      </c>
      <c r="F250" s="56">
        <v>0</v>
      </c>
      <c r="G250" s="58">
        <v>0</v>
      </c>
    </row>
    <row r="251" spans="1:8" s="2" customFormat="1" ht="14.25" customHeight="1" x14ac:dyDescent="0.25">
      <c r="A251" s="79" t="s">
        <v>21</v>
      </c>
      <c r="B251" s="26">
        <f>SUM(D251:G251)</f>
        <v>9</v>
      </c>
      <c r="C251" s="5">
        <f>B251/$B$8*100</f>
        <v>9.9734042553191488E-2</v>
      </c>
      <c r="D251" s="56">
        <v>5</v>
      </c>
      <c r="E251" s="65">
        <v>0</v>
      </c>
      <c r="F251" s="56">
        <v>4</v>
      </c>
      <c r="G251" s="58">
        <v>0</v>
      </c>
    </row>
    <row r="252" spans="1:8" s="2" customFormat="1" ht="14.25" customHeight="1" x14ac:dyDescent="0.25">
      <c r="A252" s="79" t="s">
        <v>23</v>
      </c>
      <c r="B252" s="26">
        <f>SUM(D252:G252)</f>
        <v>20</v>
      </c>
      <c r="C252" s="5">
        <f>B252/$B$8*100</f>
        <v>0.22163120567375888</v>
      </c>
      <c r="D252" s="56">
        <v>10</v>
      </c>
      <c r="E252" s="56">
        <v>1</v>
      </c>
      <c r="F252" s="56">
        <v>9</v>
      </c>
      <c r="G252" s="58">
        <v>0</v>
      </c>
    </row>
    <row r="253" spans="1:8" s="2" customFormat="1" ht="14.25" customHeight="1" x14ac:dyDescent="0.25">
      <c r="A253" s="79" t="s">
        <v>22</v>
      </c>
      <c r="B253" s="26">
        <f>SUM(D253:G253)</f>
        <v>14</v>
      </c>
      <c r="C253" s="5">
        <f>B253/$B$8*100</f>
        <v>0.15514184397163122</v>
      </c>
      <c r="D253" s="56">
        <v>4</v>
      </c>
      <c r="E253" s="56">
        <v>0</v>
      </c>
      <c r="F253" s="56">
        <v>10</v>
      </c>
      <c r="G253" s="58">
        <v>0</v>
      </c>
    </row>
    <row r="254" spans="1:8" s="2" customFormat="1" ht="14.25" customHeight="1" x14ac:dyDescent="0.25">
      <c r="A254" s="79"/>
      <c r="B254" s="26"/>
      <c r="C254" s="5"/>
      <c r="D254" s="56"/>
      <c r="E254" s="56"/>
      <c r="F254" s="56"/>
      <c r="G254" s="58"/>
    </row>
    <row r="255" spans="1:8" s="2" customFormat="1" ht="14.25" customHeight="1" x14ac:dyDescent="0.25">
      <c r="A255" s="71" t="s">
        <v>24</v>
      </c>
      <c r="B255" s="26">
        <f t="shared" ref="B255:B260" si="37">SUM(D255:G255)</f>
        <v>125</v>
      </c>
      <c r="C255" s="5">
        <f t="shared" ref="C255:C260" si="38">B255/$B$8*100</f>
        <v>1.3851950354609928</v>
      </c>
      <c r="D255" s="56">
        <v>37</v>
      </c>
      <c r="E255" s="54">
        <v>3</v>
      </c>
      <c r="F255" s="56">
        <v>84</v>
      </c>
      <c r="G255" s="58">
        <v>1</v>
      </c>
    </row>
    <row r="256" spans="1:8" s="2" customFormat="1" ht="14.25" customHeight="1" x14ac:dyDescent="0.25">
      <c r="A256" s="71" t="s">
        <v>25</v>
      </c>
      <c r="B256" s="26">
        <f t="shared" si="37"/>
        <v>114</v>
      </c>
      <c r="C256" s="5">
        <f t="shared" si="38"/>
        <v>1.2632978723404253</v>
      </c>
      <c r="D256" s="56">
        <v>17</v>
      </c>
      <c r="E256" s="54">
        <v>18</v>
      </c>
      <c r="F256" s="56">
        <v>79</v>
      </c>
      <c r="G256" s="58">
        <v>0</v>
      </c>
    </row>
    <row r="257" spans="1:7" s="2" customFormat="1" ht="14.25" customHeight="1" x14ac:dyDescent="0.25">
      <c r="A257" s="71" t="s">
        <v>26</v>
      </c>
      <c r="B257" s="26">
        <f t="shared" si="37"/>
        <v>79</v>
      </c>
      <c r="C257" s="5">
        <f t="shared" si="38"/>
        <v>0.87544326241134751</v>
      </c>
      <c r="D257" s="56">
        <v>8</v>
      </c>
      <c r="E257" s="54">
        <v>22</v>
      </c>
      <c r="F257" s="56">
        <v>49</v>
      </c>
      <c r="G257" s="58">
        <v>0</v>
      </c>
    </row>
    <row r="258" spans="1:7" s="2" customFormat="1" ht="14.25" customHeight="1" x14ac:dyDescent="0.25">
      <c r="A258" s="71" t="s">
        <v>27</v>
      </c>
      <c r="B258" s="26">
        <f t="shared" si="37"/>
        <v>61</v>
      </c>
      <c r="C258" s="5">
        <f t="shared" si="38"/>
        <v>0.67597517730496459</v>
      </c>
      <c r="D258" s="56">
        <v>2</v>
      </c>
      <c r="E258" s="54">
        <v>15</v>
      </c>
      <c r="F258" s="56">
        <v>44</v>
      </c>
      <c r="G258" s="58">
        <v>0</v>
      </c>
    </row>
    <row r="259" spans="1:7" s="2" customFormat="1" ht="14.25" customHeight="1" x14ac:dyDescent="0.25">
      <c r="A259" s="71" t="s">
        <v>28</v>
      </c>
      <c r="B259" s="26">
        <f t="shared" si="37"/>
        <v>24</v>
      </c>
      <c r="C259" s="5">
        <f t="shared" si="38"/>
        <v>0.26595744680851063</v>
      </c>
      <c r="D259" s="56">
        <v>2</v>
      </c>
      <c r="E259" s="54">
        <v>5</v>
      </c>
      <c r="F259" s="56">
        <v>17</v>
      </c>
      <c r="G259" s="58">
        <v>0</v>
      </c>
    </row>
    <row r="260" spans="1:7" s="2" customFormat="1" ht="14.25" customHeight="1" x14ac:dyDescent="0.25">
      <c r="A260" s="71" t="s">
        <v>29</v>
      </c>
      <c r="B260" s="26">
        <f t="shared" si="37"/>
        <v>3</v>
      </c>
      <c r="C260" s="5">
        <f t="shared" si="38"/>
        <v>3.3244680851063829E-2</v>
      </c>
      <c r="D260" s="56">
        <v>0</v>
      </c>
      <c r="E260" s="56">
        <v>1</v>
      </c>
      <c r="F260" s="56">
        <v>2</v>
      </c>
      <c r="G260" s="58">
        <v>0</v>
      </c>
    </row>
    <row r="261" spans="1:7" s="2" customFormat="1" ht="14.25" customHeight="1" x14ac:dyDescent="0.25">
      <c r="A261" s="79"/>
      <c r="B261" s="26"/>
      <c r="C261" s="5"/>
      <c r="D261" s="56"/>
      <c r="E261" s="56"/>
      <c r="F261" s="56"/>
      <c r="G261" s="58"/>
    </row>
    <row r="262" spans="1:7" s="2" customFormat="1" ht="14.25" customHeight="1" x14ac:dyDescent="0.25">
      <c r="A262" s="91" t="s">
        <v>41</v>
      </c>
      <c r="B262" s="26">
        <f>SUM(D262:G262)</f>
        <v>19</v>
      </c>
      <c r="C262" s="5">
        <f>B262/$B$8*100</f>
        <v>0.21054964539007093</v>
      </c>
      <c r="D262" s="23">
        <f>SUM(D264,D268,D274:D278)</f>
        <v>8</v>
      </c>
      <c r="E262" s="23">
        <f t="shared" ref="E262:G262" si="39">SUM(E264,E268,E274:E278)</f>
        <v>1</v>
      </c>
      <c r="F262" s="23">
        <f t="shared" si="39"/>
        <v>10</v>
      </c>
      <c r="G262" s="25">
        <f t="shared" si="39"/>
        <v>0</v>
      </c>
    </row>
    <row r="263" spans="1:7" s="2" customFormat="1" ht="14.25" customHeight="1" x14ac:dyDescent="0.25">
      <c r="A263" s="91"/>
      <c r="B263" s="26"/>
      <c r="C263" s="5"/>
      <c r="D263" s="23"/>
      <c r="E263" s="23"/>
      <c r="F263" s="23"/>
      <c r="G263" s="43"/>
    </row>
    <row r="264" spans="1:7" s="2" customFormat="1" ht="14.25" customHeight="1" x14ac:dyDescent="0.25">
      <c r="A264" s="91" t="s">
        <v>14</v>
      </c>
      <c r="B264" s="26">
        <f>SUM(D264:G264)</f>
        <v>1</v>
      </c>
      <c r="C264" s="5">
        <f t="shared" ref="C264:C266" si="40">B264/$B$8*100</f>
        <v>1.1081560283687944E-2</v>
      </c>
      <c r="D264" s="23">
        <f>SUM(D266)</f>
        <v>1</v>
      </c>
      <c r="E264" s="55">
        <f t="shared" ref="E264:G264" si="41">SUM(E266)</f>
        <v>0</v>
      </c>
      <c r="F264" s="23">
        <f t="shared" si="41"/>
        <v>0</v>
      </c>
      <c r="G264" s="25">
        <f t="shared" si="41"/>
        <v>0</v>
      </c>
    </row>
    <row r="265" spans="1:7" s="2" customFormat="1" ht="14.25" customHeight="1" x14ac:dyDescent="0.25">
      <c r="A265" s="91"/>
      <c r="B265" s="26"/>
      <c r="C265" s="5"/>
      <c r="D265" s="23"/>
      <c r="E265" s="23"/>
      <c r="F265" s="23"/>
      <c r="G265" s="43"/>
    </row>
    <row r="266" spans="1:7" s="2" customFormat="1" ht="14.25" customHeight="1" x14ac:dyDescent="0.25">
      <c r="A266" s="91" t="s">
        <v>16</v>
      </c>
      <c r="B266" s="26">
        <f t="shared" ref="B266" si="42">SUM(D266:G266)</f>
        <v>1</v>
      </c>
      <c r="C266" s="5">
        <f t="shared" si="40"/>
        <v>1.1081560283687944E-2</v>
      </c>
      <c r="D266" s="21">
        <v>1</v>
      </c>
      <c r="E266" s="62">
        <v>0</v>
      </c>
      <c r="F266" s="21">
        <v>0</v>
      </c>
      <c r="G266" s="87">
        <v>0</v>
      </c>
    </row>
    <row r="267" spans="1:7" s="2" customFormat="1" ht="14.25" customHeight="1" x14ac:dyDescent="0.25">
      <c r="A267" s="94"/>
      <c r="B267" s="26"/>
      <c r="C267" s="5"/>
      <c r="D267" s="23"/>
      <c r="E267" s="55"/>
      <c r="F267" s="23"/>
      <c r="G267" s="43"/>
    </row>
    <row r="268" spans="1:7" s="2" customFormat="1" ht="14.25" customHeight="1" x14ac:dyDescent="0.25">
      <c r="A268" s="71" t="s">
        <v>17</v>
      </c>
      <c r="B268" s="26">
        <f>SUM(D268:G268)</f>
        <v>6</v>
      </c>
      <c r="C268" s="5">
        <f>B268/$B$8*100</f>
        <v>6.6489361702127658E-2</v>
      </c>
      <c r="D268" s="23">
        <f>SUM(D270:D272)</f>
        <v>2</v>
      </c>
      <c r="E268" s="23">
        <f>SUM(E270:E272)</f>
        <v>0</v>
      </c>
      <c r="F268" s="23">
        <f>SUM(F270:F272)</f>
        <v>4</v>
      </c>
      <c r="G268" s="43">
        <f>SUM(G270:G272)</f>
        <v>0</v>
      </c>
    </row>
    <row r="269" spans="1:7" s="2" customFormat="1" ht="14.25" customHeight="1" x14ac:dyDescent="0.25">
      <c r="A269" s="82"/>
      <c r="B269" s="26"/>
      <c r="C269" s="5"/>
      <c r="D269" s="23"/>
      <c r="E269" s="55"/>
      <c r="F269" s="23"/>
      <c r="G269" s="43"/>
    </row>
    <row r="270" spans="1:7" s="2" customFormat="1" ht="14.25" customHeight="1" x14ac:dyDescent="0.25">
      <c r="A270" s="79" t="s">
        <v>20</v>
      </c>
      <c r="B270" s="26">
        <f>SUM(D270:G270)</f>
        <v>1</v>
      </c>
      <c r="C270" s="5">
        <f>B270/$B$8*100</f>
        <v>1.1081560283687944E-2</v>
      </c>
      <c r="D270" s="21">
        <v>1</v>
      </c>
      <c r="E270" s="65">
        <v>0</v>
      </c>
      <c r="F270" s="23">
        <v>0</v>
      </c>
      <c r="G270" s="43">
        <v>0</v>
      </c>
    </row>
    <row r="271" spans="1:7" s="2" customFormat="1" ht="14.25" customHeight="1" x14ac:dyDescent="0.25">
      <c r="A271" s="79" t="s">
        <v>23</v>
      </c>
      <c r="B271" s="26">
        <f>SUM(D271:G271)</f>
        <v>2</v>
      </c>
      <c r="C271" s="5">
        <f>B271/$B$8*100</f>
        <v>2.2163120567375887E-2</v>
      </c>
      <c r="D271" s="56">
        <v>0</v>
      </c>
      <c r="E271" s="56">
        <v>0</v>
      </c>
      <c r="F271" s="56">
        <v>2</v>
      </c>
      <c r="G271" s="58">
        <v>0</v>
      </c>
    </row>
    <row r="272" spans="1:7" s="2" customFormat="1" ht="14.25" customHeight="1" x14ac:dyDescent="0.25">
      <c r="A272" s="79" t="s">
        <v>22</v>
      </c>
      <c r="B272" s="26">
        <f>SUM(D272:G272)</f>
        <v>3</v>
      </c>
      <c r="C272" s="5">
        <f>B272/$B$8*100</f>
        <v>3.3244680851063829E-2</v>
      </c>
      <c r="D272" s="56">
        <v>1</v>
      </c>
      <c r="E272" s="56">
        <v>0</v>
      </c>
      <c r="F272" s="56">
        <v>2</v>
      </c>
      <c r="G272" s="58">
        <v>0</v>
      </c>
    </row>
    <row r="273" spans="1:8" ht="14.25" customHeight="1" x14ac:dyDescent="0.25">
      <c r="A273" s="79"/>
      <c r="B273" s="26"/>
      <c r="C273" s="5"/>
      <c r="D273" s="56"/>
      <c r="E273" s="56"/>
      <c r="F273" s="56"/>
      <c r="G273" s="58"/>
    </row>
    <row r="274" spans="1:8" ht="14.25" customHeight="1" x14ac:dyDescent="0.25">
      <c r="A274" s="71" t="s">
        <v>24</v>
      </c>
      <c r="B274" s="26">
        <f>SUM(D274:G274)</f>
        <v>6</v>
      </c>
      <c r="C274" s="5">
        <f>B274/$B$8*100</f>
        <v>6.6489361702127658E-2</v>
      </c>
      <c r="D274" s="56">
        <v>3</v>
      </c>
      <c r="E274" s="56">
        <v>0</v>
      </c>
      <c r="F274" s="56">
        <v>3</v>
      </c>
      <c r="G274" s="58">
        <v>0</v>
      </c>
    </row>
    <row r="275" spans="1:8" ht="14.25" customHeight="1" x14ac:dyDescent="0.25">
      <c r="A275" s="71" t="s">
        <v>25</v>
      </c>
      <c r="B275" s="26">
        <f>SUM(D275:G275)</f>
        <v>1</v>
      </c>
      <c r="C275" s="5">
        <f>B275/$B$8*100</f>
        <v>1.1081560283687944E-2</v>
      </c>
      <c r="D275" s="56">
        <v>0</v>
      </c>
      <c r="E275" s="56">
        <v>0</v>
      </c>
      <c r="F275" s="56">
        <v>1</v>
      </c>
      <c r="G275" s="58">
        <v>0</v>
      </c>
    </row>
    <row r="276" spans="1:8" ht="14.25" customHeight="1" x14ac:dyDescent="0.25">
      <c r="A276" s="71" t="s">
        <v>26</v>
      </c>
      <c r="B276" s="26">
        <f>SUM(D276:G276)</f>
        <v>1</v>
      </c>
      <c r="C276" s="5">
        <f>B276/$B$8*100</f>
        <v>1.1081560283687944E-2</v>
      </c>
      <c r="D276" s="56">
        <v>0</v>
      </c>
      <c r="E276" s="56">
        <v>0</v>
      </c>
      <c r="F276" s="56">
        <v>1</v>
      </c>
      <c r="G276" s="58">
        <v>0</v>
      </c>
    </row>
    <row r="277" spans="1:8" ht="14.25" customHeight="1" x14ac:dyDescent="0.25">
      <c r="A277" s="71" t="s">
        <v>27</v>
      </c>
      <c r="B277" s="26">
        <f>SUM(D277:G277)</f>
        <v>2</v>
      </c>
      <c r="C277" s="5">
        <f>B277/$B$8*100</f>
        <v>2.2163120567375887E-2</v>
      </c>
      <c r="D277" s="56">
        <v>1</v>
      </c>
      <c r="E277" s="56">
        <v>1</v>
      </c>
      <c r="F277" s="56">
        <v>0</v>
      </c>
      <c r="G277" s="58">
        <v>0</v>
      </c>
    </row>
    <row r="278" spans="1:8" ht="14.25" customHeight="1" x14ac:dyDescent="0.25">
      <c r="A278" s="71" t="s">
        <v>28</v>
      </c>
      <c r="B278" s="26">
        <f>SUM(D278:G278)</f>
        <v>2</v>
      </c>
      <c r="C278" s="5">
        <f>B278/$B$8*100</f>
        <v>2.2163120567375887E-2</v>
      </c>
      <c r="D278" s="56">
        <v>1</v>
      </c>
      <c r="E278" s="56">
        <v>0</v>
      </c>
      <c r="F278" s="56">
        <v>1</v>
      </c>
      <c r="G278" s="58">
        <v>0</v>
      </c>
    </row>
    <row r="279" spans="1:8" ht="15" customHeight="1" x14ac:dyDescent="0.25">
      <c r="A279" s="105" t="s">
        <v>45</v>
      </c>
      <c r="B279" s="105"/>
      <c r="C279" s="105"/>
      <c r="D279" s="105"/>
      <c r="E279" s="105"/>
      <c r="F279" s="105"/>
      <c r="G279" s="105"/>
    </row>
    <row r="280" spans="1:8" ht="15" customHeight="1" x14ac:dyDescent="0.25">
      <c r="A280" s="106" t="s">
        <v>51</v>
      </c>
      <c r="B280" s="106"/>
      <c r="C280" s="106"/>
      <c r="D280" s="106"/>
      <c r="E280" s="106"/>
      <c r="F280" s="106"/>
      <c r="G280" s="106"/>
    </row>
    <row r="281" spans="1:8" ht="12.6" customHeight="1" x14ac:dyDescent="0.3">
      <c r="A281" s="9"/>
      <c r="B281" s="10"/>
      <c r="C281" s="11"/>
      <c r="D281" s="10"/>
      <c r="E281" s="10"/>
      <c r="F281" s="10"/>
      <c r="G281" s="10"/>
    </row>
    <row r="282" spans="1:8" ht="24.9" customHeight="1" x14ac:dyDescent="0.25">
      <c r="A282" s="107" t="s">
        <v>44</v>
      </c>
      <c r="B282" s="110" t="s">
        <v>0</v>
      </c>
      <c r="C282" s="111"/>
      <c r="D282" s="111"/>
      <c r="E282" s="111"/>
      <c r="F282" s="111"/>
      <c r="G282" s="111"/>
    </row>
    <row r="283" spans="1:8" ht="24.9" customHeight="1" x14ac:dyDescent="0.25">
      <c r="A283" s="108"/>
      <c r="B283" s="112" t="s">
        <v>1</v>
      </c>
      <c r="C283" s="114" t="s">
        <v>9</v>
      </c>
      <c r="D283" s="110" t="s">
        <v>8</v>
      </c>
      <c r="E283" s="111"/>
      <c r="F283" s="111"/>
      <c r="G283" s="111"/>
    </row>
    <row r="284" spans="1:8" ht="24.9" customHeight="1" x14ac:dyDescent="0.25">
      <c r="A284" s="109"/>
      <c r="B284" s="113"/>
      <c r="C284" s="115"/>
      <c r="D284" s="27" t="s">
        <v>5</v>
      </c>
      <c r="E284" s="27" t="s">
        <v>3</v>
      </c>
      <c r="F284" s="27" t="s">
        <v>2</v>
      </c>
      <c r="G284" s="28" t="s">
        <v>10</v>
      </c>
    </row>
    <row r="285" spans="1:8" s="4" customFormat="1" ht="14.4" customHeight="1" x14ac:dyDescent="0.25">
      <c r="A285" s="72"/>
      <c r="B285" s="73"/>
      <c r="C285" s="73"/>
      <c r="D285" s="73"/>
      <c r="E285" s="73"/>
      <c r="F285" s="73"/>
      <c r="H285" s="3"/>
    </row>
    <row r="286" spans="1:8" s="99" customFormat="1" ht="15" customHeight="1" x14ac:dyDescent="0.25">
      <c r="A286" s="92" t="s">
        <v>42</v>
      </c>
      <c r="B286" s="26">
        <f>SUM(B288)</f>
        <v>1</v>
      </c>
      <c r="C286" s="5">
        <f>B286/$B$8*100</f>
        <v>1.1081560283687944E-2</v>
      </c>
      <c r="D286" s="23">
        <f>SUM(D288)</f>
        <v>1</v>
      </c>
      <c r="E286" s="47">
        <f>SUM(E288)</f>
        <v>0</v>
      </c>
      <c r="F286" s="23">
        <f>SUM(F288)</f>
        <v>0</v>
      </c>
      <c r="G286" s="43">
        <f>SUM(G288)</f>
        <v>0</v>
      </c>
      <c r="H286" s="102"/>
    </row>
    <row r="287" spans="1:8" ht="15" customHeight="1" x14ac:dyDescent="0.25">
      <c r="A287" s="93"/>
      <c r="B287" s="26"/>
      <c r="C287" s="5"/>
      <c r="D287" s="23"/>
      <c r="E287" s="55"/>
      <c r="F287" s="23"/>
      <c r="G287" s="43"/>
    </row>
    <row r="288" spans="1:8" s="14" customFormat="1" ht="15" customHeight="1" x14ac:dyDescent="0.3">
      <c r="A288" s="71" t="s">
        <v>26</v>
      </c>
      <c r="B288" s="26">
        <f>SUM(D288:G288)</f>
        <v>1</v>
      </c>
      <c r="C288" s="5">
        <f>B288/$B$8*100</f>
        <v>1.1081560283687944E-2</v>
      </c>
      <c r="D288" s="56">
        <v>1</v>
      </c>
      <c r="E288" s="56">
        <v>0</v>
      </c>
      <c r="F288" s="56">
        <v>0</v>
      </c>
      <c r="G288" s="58">
        <v>0</v>
      </c>
      <c r="H288" s="12"/>
    </row>
    <row r="289" spans="1:8" s="14" customFormat="1" ht="15" customHeight="1" x14ac:dyDescent="0.3">
      <c r="A289" s="74"/>
      <c r="B289" s="75"/>
      <c r="C289" s="75"/>
      <c r="D289" s="75"/>
      <c r="E289" s="75"/>
      <c r="F289" s="75"/>
      <c r="H289" s="12"/>
    </row>
    <row r="290" spans="1:8" s="4" customFormat="1" ht="15" customHeight="1" x14ac:dyDescent="0.25">
      <c r="A290" s="92" t="s">
        <v>43</v>
      </c>
      <c r="B290" s="26">
        <f>SUM(D290:G290)</f>
        <v>259</v>
      </c>
      <c r="C290" s="5">
        <f>B290/$B$8*100</f>
        <v>2.8701241134751774</v>
      </c>
      <c r="D290" s="23">
        <f>SUM(D292,D296,D304:D308)</f>
        <v>34</v>
      </c>
      <c r="E290" s="55">
        <f>SUM(E292,E296,E304:E308)</f>
        <v>14</v>
      </c>
      <c r="F290" s="23">
        <f>SUM(F292,F296,F304:F308)</f>
        <v>211</v>
      </c>
      <c r="G290" s="43">
        <f>SUM(G292,G296,G304:G308)</f>
        <v>0</v>
      </c>
      <c r="H290" s="3"/>
    </row>
    <row r="291" spans="1:8" s="4" customFormat="1" ht="15" customHeight="1" x14ac:dyDescent="0.25">
      <c r="A291" s="93"/>
      <c r="B291" s="26"/>
      <c r="C291" s="5"/>
      <c r="D291" s="23"/>
      <c r="E291" s="55"/>
      <c r="F291" s="23"/>
      <c r="G291" s="43"/>
      <c r="H291" s="3"/>
    </row>
    <row r="292" spans="1:8" s="4" customFormat="1" ht="15" customHeight="1" x14ac:dyDescent="0.25">
      <c r="A292" s="81" t="s">
        <v>14</v>
      </c>
      <c r="B292" s="26">
        <f>SUM(D292:G292)</f>
        <v>5</v>
      </c>
      <c r="C292" s="5">
        <f>B292/$B$8*100</f>
        <v>5.540780141843972E-2</v>
      </c>
      <c r="D292" s="23">
        <f>SUM(D294:D294)</f>
        <v>4</v>
      </c>
      <c r="E292" s="55">
        <f>SUM(E294:E294)</f>
        <v>0</v>
      </c>
      <c r="F292" s="23">
        <f>SUM(F294:F294)</f>
        <v>1</v>
      </c>
      <c r="G292" s="43">
        <f>SUM(G294:G294)</f>
        <v>0</v>
      </c>
      <c r="H292" s="3"/>
    </row>
    <row r="293" spans="1:8" s="4" customFormat="1" ht="15" customHeight="1" x14ac:dyDescent="0.25">
      <c r="A293" s="81"/>
      <c r="B293" s="26"/>
      <c r="C293" s="5"/>
      <c r="D293" s="23"/>
      <c r="E293" s="55"/>
      <c r="F293" s="23"/>
      <c r="G293" s="43"/>
      <c r="H293" s="3"/>
    </row>
    <row r="294" spans="1:8" s="4" customFormat="1" ht="15" customHeight="1" x14ac:dyDescent="0.25">
      <c r="A294" s="79" t="s">
        <v>16</v>
      </c>
      <c r="B294" s="26">
        <f>SUM(D294:G294)</f>
        <v>5</v>
      </c>
      <c r="C294" s="5">
        <f>B294/$B$8*100</f>
        <v>5.540780141843972E-2</v>
      </c>
      <c r="D294" s="56">
        <v>4</v>
      </c>
      <c r="E294" s="65">
        <v>0</v>
      </c>
      <c r="F294" s="56">
        <v>1</v>
      </c>
      <c r="G294" s="58">
        <v>0</v>
      </c>
      <c r="H294" s="3"/>
    </row>
    <row r="295" spans="1:8" ht="15" customHeight="1" x14ac:dyDescent="0.25">
      <c r="A295" s="79"/>
      <c r="B295" s="26"/>
      <c r="C295" s="5"/>
      <c r="D295" s="56"/>
      <c r="E295" s="54"/>
      <c r="F295" s="56"/>
      <c r="G295" s="58"/>
    </row>
    <row r="296" spans="1:8" ht="15" customHeight="1" x14ac:dyDescent="0.25">
      <c r="A296" s="71" t="s">
        <v>17</v>
      </c>
      <c r="B296" s="26">
        <f>SUM(D296:G296)</f>
        <v>57</v>
      </c>
      <c r="C296" s="5">
        <f t="shared" ref="C296:C308" si="43">B296/$B$8*100</f>
        <v>0.63164893617021267</v>
      </c>
      <c r="D296" s="23">
        <f>SUM(D298:D302)</f>
        <v>12</v>
      </c>
      <c r="E296" s="23">
        <f>SUM(E298:E302)</f>
        <v>4</v>
      </c>
      <c r="F296" s="23">
        <f>SUM(F298:F302)</f>
        <v>41</v>
      </c>
      <c r="G296" s="43">
        <f>SUM(G298:G302)</f>
        <v>0</v>
      </c>
    </row>
    <row r="297" spans="1:8" ht="15" customHeight="1" x14ac:dyDescent="0.25">
      <c r="A297" s="82"/>
      <c r="B297" s="26"/>
      <c r="C297" s="5"/>
      <c r="D297" s="23"/>
      <c r="E297" s="55"/>
      <c r="F297" s="23"/>
      <c r="G297" s="43"/>
    </row>
    <row r="298" spans="1:8" s="4" customFormat="1" ht="15" customHeight="1" x14ac:dyDescent="0.25">
      <c r="A298" s="79" t="s">
        <v>19</v>
      </c>
      <c r="B298" s="26">
        <f t="shared" ref="B298:B308" si="44">SUM(D298:G298)</f>
        <v>8</v>
      </c>
      <c r="C298" s="5">
        <f t="shared" si="43"/>
        <v>8.8652482269503549E-2</v>
      </c>
      <c r="D298" s="56">
        <v>4</v>
      </c>
      <c r="E298" s="65">
        <v>0</v>
      </c>
      <c r="F298" s="56">
        <v>4</v>
      </c>
      <c r="G298" s="58">
        <v>0</v>
      </c>
      <c r="H298" s="3"/>
    </row>
    <row r="299" spans="1:8" s="4" customFormat="1" ht="15" customHeight="1" x14ac:dyDescent="0.25">
      <c r="A299" s="79" t="s">
        <v>20</v>
      </c>
      <c r="B299" s="26">
        <f t="shared" si="44"/>
        <v>12</v>
      </c>
      <c r="C299" s="5">
        <f t="shared" si="43"/>
        <v>0.13297872340425532</v>
      </c>
      <c r="D299" s="56">
        <v>1</v>
      </c>
      <c r="E299" s="65">
        <v>0</v>
      </c>
      <c r="F299" s="56">
        <v>11</v>
      </c>
      <c r="G299" s="58">
        <v>0</v>
      </c>
      <c r="H299" s="3"/>
    </row>
    <row r="300" spans="1:8" s="4" customFormat="1" ht="15" customHeight="1" x14ac:dyDescent="0.25">
      <c r="A300" s="79" t="s">
        <v>21</v>
      </c>
      <c r="B300" s="26">
        <f t="shared" si="44"/>
        <v>7</v>
      </c>
      <c r="C300" s="5">
        <f t="shared" si="43"/>
        <v>7.7570921985815611E-2</v>
      </c>
      <c r="D300" s="56">
        <v>2</v>
      </c>
      <c r="E300" s="65">
        <v>0</v>
      </c>
      <c r="F300" s="56">
        <v>5</v>
      </c>
      <c r="G300" s="58">
        <v>0</v>
      </c>
      <c r="H300" s="3"/>
    </row>
    <row r="301" spans="1:8" s="4" customFormat="1" ht="15" customHeight="1" x14ac:dyDescent="0.25">
      <c r="A301" s="79" t="s">
        <v>23</v>
      </c>
      <c r="B301" s="26">
        <f t="shared" si="44"/>
        <v>13</v>
      </c>
      <c r="C301" s="5">
        <f t="shared" si="43"/>
        <v>0.14406028368794324</v>
      </c>
      <c r="D301" s="56">
        <v>1</v>
      </c>
      <c r="E301" s="56">
        <v>3</v>
      </c>
      <c r="F301" s="56">
        <v>9</v>
      </c>
      <c r="G301" s="58">
        <v>0</v>
      </c>
      <c r="H301" s="3"/>
    </row>
    <row r="302" spans="1:8" s="14" customFormat="1" ht="15" customHeight="1" x14ac:dyDescent="0.3">
      <c r="A302" s="79" t="s">
        <v>22</v>
      </c>
      <c r="B302" s="26">
        <f t="shared" si="44"/>
        <v>17</v>
      </c>
      <c r="C302" s="5">
        <f t="shared" si="43"/>
        <v>0.18838652482269502</v>
      </c>
      <c r="D302" s="56">
        <v>4</v>
      </c>
      <c r="E302" s="56">
        <v>1</v>
      </c>
      <c r="F302" s="56">
        <v>12</v>
      </c>
      <c r="G302" s="58">
        <v>0</v>
      </c>
      <c r="H302" s="12"/>
    </row>
    <row r="303" spans="1:8" s="14" customFormat="1" ht="15" customHeight="1" x14ac:dyDescent="0.3">
      <c r="A303" s="79"/>
      <c r="B303" s="26"/>
      <c r="C303" s="5"/>
      <c r="D303" s="56"/>
      <c r="E303" s="56"/>
      <c r="F303" s="56"/>
      <c r="G303" s="58"/>
      <c r="H303" s="12"/>
    </row>
    <row r="304" spans="1:8" s="4" customFormat="1" ht="15" customHeight="1" x14ac:dyDescent="0.25">
      <c r="A304" s="71" t="s">
        <v>24</v>
      </c>
      <c r="B304" s="26">
        <f t="shared" si="44"/>
        <v>63</v>
      </c>
      <c r="C304" s="5">
        <f t="shared" si="43"/>
        <v>0.69813829787234039</v>
      </c>
      <c r="D304" s="52">
        <v>6</v>
      </c>
      <c r="E304" s="56">
        <v>1</v>
      </c>
      <c r="F304" s="52">
        <v>56</v>
      </c>
      <c r="G304" s="58">
        <v>0</v>
      </c>
      <c r="H304" s="3"/>
    </row>
    <row r="305" spans="1:8" s="4" customFormat="1" ht="15" customHeight="1" x14ac:dyDescent="0.25">
      <c r="A305" s="71" t="s">
        <v>25</v>
      </c>
      <c r="B305" s="26">
        <f t="shared" si="44"/>
        <v>47</v>
      </c>
      <c r="C305" s="5">
        <f t="shared" si="43"/>
        <v>0.52083333333333326</v>
      </c>
      <c r="D305" s="52">
        <v>2</v>
      </c>
      <c r="E305" s="64">
        <v>5</v>
      </c>
      <c r="F305" s="52">
        <v>40</v>
      </c>
      <c r="G305" s="58">
        <v>0</v>
      </c>
      <c r="H305" s="3"/>
    </row>
    <row r="306" spans="1:8" s="4" customFormat="1" ht="15" customHeight="1" x14ac:dyDescent="0.25">
      <c r="A306" s="71" t="s">
        <v>26</v>
      </c>
      <c r="B306" s="26">
        <f t="shared" si="44"/>
        <v>36</v>
      </c>
      <c r="C306" s="5">
        <f t="shared" si="43"/>
        <v>0.39893617021276595</v>
      </c>
      <c r="D306" s="52">
        <v>4</v>
      </c>
      <c r="E306" s="64">
        <v>1</v>
      </c>
      <c r="F306" s="52">
        <v>31</v>
      </c>
      <c r="G306" s="58">
        <v>0</v>
      </c>
      <c r="H306" s="3"/>
    </row>
    <row r="307" spans="1:8" s="4" customFormat="1" ht="15" customHeight="1" x14ac:dyDescent="0.25">
      <c r="A307" s="71" t="s">
        <v>27</v>
      </c>
      <c r="B307" s="26">
        <f t="shared" si="44"/>
        <v>35</v>
      </c>
      <c r="C307" s="5">
        <f t="shared" si="43"/>
        <v>0.387854609929078</v>
      </c>
      <c r="D307" s="52">
        <v>5</v>
      </c>
      <c r="E307" s="63">
        <v>2</v>
      </c>
      <c r="F307" s="52">
        <v>28</v>
      </c>
      <c r="G307" s="58">
        <v>0</v>
      </c>
      <c r="H307" s="3"/>
    </row>
    <row r="308" spans="1:8" s="4" customFormat="1" ht="15" customHeight="1" x14ac:dyDescent="0.25">
      <c r="A308" s="71" t="s">
        <v>28</v>
      </c>
      <c r="B308" s="26">
        <f t="shared" si="44"/>
        <v>16</v>
      </c>
      <c r="C308" s="5">
        <f t="shared" si="43"/>
        <v>0.1773049645390071</v>
      </c>
      <c r="D308" s="52">
        <v>1</v>
      </c>
      <c r="E308" s="64">
        <v>1</v>
      </c>
      <c r="F308" s="52">
        <v>14</v>
      </c>
      <c r="G308" s="58">
        <v>0</v>
      </c>
      <c r="H308" s="3"/>
    </row>
    <row r="309" spans="1:8" s="4" customFormat="1" ht="12" customHeight="1" x14ac:dyDescent="0.25">
      <c r="A309" s="103"/>
      <c r="B309" s="66"/>
      <c r="C309" s="6"/>
      <c r="D309" s="67"/>
      <c r="E309" s="68"/>
      <c r="F309" s="68"/>
      <c r="G309" s="69"/>
      <c r="H309" s="3"/>
    </row>
    <row r="310" spans="1:8" s="4" customFormat="1" ht="12" customHeight="1" x14ac:dyDescent="0.25">
      <c r="A310" s="31"/>
      <c r="B310" s="40"/>
      <c r="C310" s="101"/>
      <c r="D310" s="2"/>
      <c r="E310" s="58"/>
      <c r="F310" s="58"/>
      <c r="G310" s="58"/>
      <c r="H310" s="3"/>
    </row>
    <row r="311" spans="1:8" ht="14.1" customHeight="1" x14ac:dyDescent="0.25">
      <c r="A311" s="1" t="s">
        <v>6</v>
      </c>
      <c r="C311" s="1"/>
    </row>
    <row r="312" spans="1:8" ht="14.1" customHeight="1" x14ac:dyDescent="0.25">
      <c r="A312" s="20" t="s">
        <v>11</v>
      </c>
      <c r="C312" s="1"/>
    </row>
    <row r="313" spans="1:8" ht="14.1" customHeight="1" x14ac:dyDescent="0.25">
      <c r="A313" s="20" t="s">
        <v>12</v>
      </c>
      <c r="C313" s="1"/>
    </row>
    <row r="314" spans="1:8" ht="14.1" customHeight="1" x14ac:dyDescent="0.25">
      <c r="A314" s="1" t="s">
        <v>13</v>
      </c>
      <c r="C314" s="1"/>
    </row>
    <row r="315" spans="1:8" ht="14.1" customHeight="1" x14ac:dyDescent="0.25">
      <c r="A315" s="8" t="s">
        <v>7</v>
      </c>
      <c r="C315" s="1"/>
    </row>
    <row r="316" spans="1:8" ht="14.1" customHeight="1" x14ac:dyDescent="0.25">
      <c r="A316" s="88" t="s">
        <v>48</v>
      </c>
      <c r="C316" s="1"/>
    </row>
    <row r="317" spans="1:8" ht="14.1" customHeight="1" x14ac:dyDescent="0.25">
      <c r="A317" s="89" t="s">
        <v>53</v>
      </c>
      <c r="C317" s="1"/>
    </row>
  </sheetData>
  <mergeCells count="42">
    <mergeCell ref="A279:G279"/>
    <mergeCell ref="A280:G280"/>
    <mergeCell ref="A282:A284"/>
    <mergeCell ref="B282:G282"/>
    <mergeCell ref="B283:B284"/>
    <mergeCell ref="C283:C284"/>
    <mergeCell ref="D283:G283"/>
    <mergeCell ref="A221:G221"/>
    <mergeCell ref="A222:G222"/>
    <mergeCell ref="A224:A226"/>
    <mergeCell ref="B224:G224"/>
    <mergeCell ref="B225:B226"/>
    <mergeCell ref="C225:C226"/>
    <mergeCell ref="D225:G225"/>
    <mergeCell ref="A164:G164"/>
    <mergeCell ref="A165:G165"/>
    <mergeCell ref="A167:A169"/>
    <mergeCell ref="B167:G167"/>
    <mergeCell ref="B168:B169"/>
    <mergeCell ref="C168:C169"/>
    <mergeCell ref="D168:G168"/>
    <mergeCell ref="A112:G112"/>
    <mergeCell ref="A113:G113"/>
    <mergeCell ref="A115:A117"/>
    <mergeCell ref="B115:G115"/>
    <mergeCell ref="B116:B117"/>
    <mergeCell ref="C116:C117"/>
    <mergeCell ref="D116:G116"/>
    <mergeCell ref="A55:G55"/>
    <mergeCell ref="A56:G56"/>
    <mergeCell ref="A58:A60"/>
    <mergeCell ref="B58:G58"/>
    <mergeCell ref="B59:B60"/>
    <mergeCell ref="C59:C60"/>
    <mergeCell ref="D59:G59"/>
    <mergeCell ref="A1:G1"/>
    <mergeCell ref="A2:G2"/>
    <mergeCell ref="A4:A6"/>
    <mergeCell ref="B4:G4"/>
    <mergeCell ref="B5:B6"/>
    <mergeCell ref="C5:C6"/>
    <mergeCell ref="D5:G5"/>
  </mergeCells>
  <printOptions horizontalCentered="1"/>
  <pageMargins left="0.74803149606299213" right="0.74803149606299213" top="0.98425196850393704" bottom="0.98425196850393704" header="0" footer="0"/>
  <pageSetup scale="79" fitToHeight="6" orientation="portrait" r:id="rId1"/>
  <headerFooter alignWithMargins="0"/>
  <rowBreaks count="5" manualBreakCount="5">
    <brk id="54" max="16383" man="1"/>
    <brk id="111" max="16383" man="1"/>
    <brk id="163" max="16383" man="1"/>
    <brk id="220" max="16383" man="1"/>
    <brk id="27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17</vt:lpstr>
      <vt:lpstr>'Cuadro 17'!Área_de_impresión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2021-02-08T18:42:39Z</cp:lastPrinted>
  <dcterms:created xsi:type="dcterms:W3CDTF">2013-08-05T17:25:09Z</dcterms:created>
  <dcterms:modified xsi:type="dcterms:W3CDTF">2021-02-08T18:42:43Z</dcterms:modified>
</cp:coreProperties>
</file>